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iagrams/data7.xml" ContentType="application/vnd.openxmlformats-officedocument.drawingml.diagramData+xml"/>
  <Override PartName="/xl/diagrams/layout7.xml" ContentType="application/vnd.openxmlformats-officedocument.drawingml.diagramLayout+xml"/>
  <Override PartName="/xl/diagrams/quickStyle7.xml" ContentType="application/vnd.openxmlformats-officedocument.drawingml.diagramStyle+xml"/>
  <Override PartName="/xl/diagrams/colors7.xml" ContentType="application/vnd.openxmlformats-officedocument.drawingml.diagramColors+xml"/>
  <Override PartName="/xl/diagrams/drawing7.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4.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60" windowHeight="7755"/>
  </bookViews>
  <sheets>
    <sheet name="PAMEC" sheetId="2" r:id="rId1"/>
    <sheet name="ALCANCE PROPOSITO OBJETIVOS" sheetId="3" r:id="rId2"/>
    <sheet name="2019" sheetId="4" r:id="rId3"/>
    <sheet name="DESGLOSE RUTA CRITICA" sheetId="5" r:id="rId4"/>
    <sheet name="DESPLIEGUE" sheetId="28" r:id="rId5"/>
    <sheet name="CIERRE DEL CICLO ANTERIOR" sheetId="6" r:id="rId6"/>
    <sheet name="DIAGNOSTICO INICIAL" sheetId="8" r:id="rId7"/>
    <sheet name="TABLERO IND SEG" sheetId="9" r:id="rId8"/>
    <sheet name="DERECHO DE LOS PACIENTES" sheetId="10" r:id="rId9"/>
    <sheet name="SEGUR DEL PACIENTE" sheetId="11" r:id="rId10"/>
    <sheet name="ACCESO" sheetId="12" r:id="rId11"/>
    <sheet name="REGISTRO E INGRESO" sheetId="13" r:id="rId12"/>
    <sheet name="EV. DE NEC. AL INGRESO" sheetId="14" r:id="rId13"/>
    <sheet name="PLANEACION DE LA ATENCION" sheetId="15" r:id="rId14"/>
    <sheet name="EJECUCION DEL TRATAMIENTO" sheetId="16" r:id="rId15"/>
    <sheet name="EVALUACION DE LA ATENCION " sheetId="17" r:id="rId16"/>
    <sheet name="SALIDA Y SEGUIMIENTO" sheetId="18" r:id="rId17"/>
    <sheet name="REFERENCIA Y CONTRAREFERENCIA" sheetId="19" r:id="rId18"/>
    <sheet name="SEDES INTEGRADAS EN RED" sheetId="20" r:id="rId19"/>
    <sheet name="PLAN DE MEJORAMIENTO " sheetId="38" r:id="rId20"/>
    <sheet name="RESULTADO DE AUTO EVALUACION" sheetId="35" r:id="rId21"/>
    <sheet name="DIR" sheetId="21" r:id="rId22"/>
    <sheet name="TH" sheetId="23" r:id="rId23"/>
    <sheet name="GER" sheetId="22" r:id="rId24"/>
    <sheet name="GAF" sheetId="24" r:id="rId25"/>
    <sheet name="GT" sheetId="25" r:id="rId26"/>
    <sheet name="GI" sheetId="26" r:id="rId27"/>
    <sheet name="MCC" sheetId="27" r:id="rId28"/>
    <sheet name="LISTADO DE PROCESOS" sheetId="39" r:id="rId29"/>
    <sheet name="CALIDAD ESPERADA" sheetId="31" r:id="rId30"/>
    <sheet name="CALIDAD ESPERADA GENERAL" sheetId="40" r:id="rId31"/>
    <sheet name="MATRIZ PRIORIZACION" sheetId="32" r:id="rId32"/>
    <sheet name="SEGUIMIENTO ACCIONES DE MEJORA" sheetId="37" r:id="rId33"/>
    <sheet name="ESTADO  ACCIONES DE MEJORA" sheetId="33" r:id="rId34"/>
    <sheet name="APRENDIZAJE ORGANIZACIONAL" sheetId="36" r:id="rId35"/>
  </sheets>
  <definedNames>
    <definedName name="_xlnm._FilterDatabase" localSheetId="10" hidden="1">ACCESO!$A$3:$V$12</definedName>
    <definedName name="_xlnm._FilterDatabase" localSheetId="8" hidden="1">'DERECHO DE LOS PACIENTES'!$A$3:$V$16</definedName>
    <definedName name="_xlnm._FilterDatabase" localSheetId="14" hidden="1">'EJECUCION DEL TRATAMIENTO'!$A$3:$V$10</definedName>
    <definedName name="_xlnm._FilterDatabase" localSheetId="12" hidden="1">'EV. DE NEC. AL INGRESO'!$A$3:$V$7</definedName>
    <definedName name="_xlnm._FilterDatabase" localSheetId="15" hidden="1">'EVALUACION DE LA ATENCION '!$A$3:$V$3</definedName>
    <definedName name="_xlnm._FilterDatabase" localSheetId="19" hidden="1">'PLAN DE MEJORAMIENTO '!$B$12:$V$115</definedName>
    <definedName name="_xlnm._FilterDatabase" localSheetId="13" hidden="1">'PLANEACION DE LA ATENCION'!$A$3:$V$23</definedName>
    <definedName name="_xlnm._FilterDatabase" localSheetId="17" hidden="1">'REFERENCIA Y CONTRAREFERENCIA'!$A$3:$V$10</definedName>
    <definedName name="_xlnm._FilterDatabase" localSheetId="11" hidden="1">'REGISTRO E INGRESO'!$A$3:$V$7</definedName>
    <definedName name="_xlnm._FilterDatabase" localSheetId="16" hidden="1">'SALIDA Y SEGUIMIENTO'!$A$3:$V$6</definedName>
    <definedName name="_xlnm._FilterDatabase" localSheetId="18" hidden="1">'SEDES INTEGRADAS EN RED'!$A$3:$V$21</definedName>
    <definedName name="_xlnm._FilterDatabase" localSheetId="9" hidden="1">'SEGUR DEL PACIENTE'!$A$3:$V$11</definedName>
  </definedNames>
  <calcPr calcId="152511"/>
</workbook>
</file>

<file path=xl/calcChain.xml><?xml version="1.0" encoding="utf-8"?>
<calcChain xmlns="http://schemas.openxmlformats.org/spreadsheetml/2006/main">
  <c r="R33" i="39" l="1"/>
  <c r="U5" i="19"/>
  <c r="U4" i="19"/>
  <c r="U20" i="20"/>
  <c r="P5" i="18"/>
  <c r="P4" i="18"/>
  <c r="W26" i="35"/>
  <c r="P20" i="20" l="1"/>
  <c r="P19" i="20"/>
  <c r="P18" i="20"/>
  <c r="P17" i="20"/>
  <c r="P16" i="20"/>
  <c r="P15" i="20"/>
  <c r="P14" i="20"/>
  <c r="P13" i="20"/>
  <c r="P12" i="20"/>
  <c r="P11" i="20"/>
  <c r="P10" i="20"/>
  <c r="P9" i="20"/>
  <c r="P8" i="20"/>
  <c r="P7" i="20"/>
  <c r="P6" i="20"/>
  <c r="P5" i="20"/>
  <c r="P4" i="20"/>
  <c r="P9" i="19"/>
  <c r="P7" i="19"/>
  <c r="P6" i="19"/>
  <c r="P5" i="19"/>
  <c r="P4" i="19"/>
  <c r="U5" i="17"/>
  <c r="U6" i="17"/>
  <c r="U7" i="17"/>
  <c r="U4" i="17"/>
  <c r="P7" i="17"/>
  <c r="P6" i="17"/>
  <c r="P5" i="17"/>
  <c r="P4" i="17"/>
  <c r="P9" i="16"/>
  <c r="P8" i="16"/>
  <c r="P7" i="16"/>
  <c r="P6" i="16"/>
  <c r="P5" i="16"/>
  <c r="P4" i="16"/>
  <c r="Q4" i="17" l="1"/>
  <c r="Q8" i="17" s="1"/>
  <c r="E15" i="35" s="1"/>
  <c r="Q4" i="20"/>
  <c r="Q21" i="20" s="1"/>
  <c r="E18" i="35" s="1"/>
  <c r="P22" i="15"/>
  <c r="P21" i="15"/>
  <c r="P20" i="15"/>
  <c r="P19" i="15"/>
  <c r="P18" i="15"/>
  <c r="P17" i="15"/>
  <c r="P16" i="15"/>
  <c r="P15" i="15"/>
  <c r="P14" i="15"/>
  <c r="P13" i="15"/>
  <c r="P12" i="15"/>
  <c r="P10" i="15"/>
  <c r="P9" i="15"/>
  <c r="P8" i="15"/>
  <c r="P7" i="15"/>
  <c r="P6" i="15"/>
  <c r="P5" i="15"/>
  <c r="P4" i="15"/>
  <c r="U6" i="14"/>
  <c r="P6" i="14"/>
  <c r="P5" i="14"/>
  <c r="P4" i="14"/>
  <c r="P6" i="13"/>
  <c r="P5" i="13"/>
  <c r="P4" i="13"/>
  <c r="P11" i="12"/>
  <c r="P10" i="12"/>
  <c r="P9" i="12"/>
  <c r="P8" i="12"/>
  <c r="P7" i="12"/>
  <c r="P6" i="12"/>
  <c r="P5" i="12"/>
  <c r="P4" i="12"/>
  <c r="U10" i="11"/>
  <c r="P10" i="11"/>
  <c r="P9" i="11"/>
  <c r="P7" i="11"/>
  <c r="P4" i="11"/>
  <c r="Q4" i="11" l="1"/>
  <c r="Q11" i="11" s="1"/>
  <c r="E9" i="35" s="1"/>
  <c r="Q4" i="14"/>
  <c r="Q7" i="14" s="1"/>
  <c r="E12" i="35" s="1"/>
  <c r="Q4" i="15"/>
  <c r="Q23" i="15" s="1"/>
  <c r="E13" i="35" s="1"/>
  <c r="Q4" i="13"/>
  <c r="Q7" i="13" s="1"/>
  <c r="E11" i="35" s="1"/>
  <c r="V104" i="38"/>
  <c r="V103" i="38"/>
  <c r="V102" i="38"/>
  <c r="V100" i="38"/>
  <c r="V99" i="38"/>
  <c r="V98" i="38"/>
  <c r="V97" i="38"/>
  <c r="V96" i="38"/>
  <c r="V95" i="38"/>
  <c r="V93" i="38"/>
  <c r="V92" i="38"/>
  <c r="V91" i="38"/>
  <c r="V90" i="38"/>
  <c r="V89" i="38"/>
  <c r="V88" i="38"/>
  <c r="V86" i="38"/>
  <c r="V85" i="38"/>
  <c r="V84" i="38"/>
  <c r="V83" i="38"/>
  <c r="V82" i="38"/>
  <c r="V81" i="38"/>
  <c r="V79" i="38"/>
  <c r="V78" i="38"/>
  <c r="V77" i="38"/>
  <c r="V76" i="38"/>
  <c r="V75" i="38"/>
  <c r="V74" i="38"/>
  <c r="V72" i="38"/>
  <c r="V71" i="38"/>
  <c r="V70" i="38"/>
  <c r="V69" i="38"/>
  <c r="V68" i="38"/>
  <c r="V67" i="38"/>
  <c r="V65" i="38"/>
  <c r="V64" i="38"/>
  <c r="V63" i="38"/>
  <c r="V62" i="38"/>
  <c r="V61" i="38"/>
  <c r="V60" i="38"/>
  <c r="V59" i="38"/>
  <c r="V58" i="38"/>
  <c r="V57" i="38"/>
  <c r="V56" i="38"/>
  <c r="V55" i="38"/>
  <c r="V54" i="38"/>
  <c r="V53" i="38"/>
  <c r="V52" i="38"/>
  <c r="V51" i="38"/>
  <c r="V50" i="38"/>
  <c r="V49" i="38"/>
  <c r="V48" i="38"/>
  <c r="V47" i="38"/>
  <c r="V46" i="38"/>
  <c r="V45" i="38"/>
  <c r="V44" i="38"/>
  <c r="V43" i="38"/>
  <c r="V42" i="38"/>
  <c r="V41" i="38"/>
  <c r="V40" i="38"/>
  <c r="V39" i="38"/>
  <c r="V38" i="38"/>
  <c r="V37" i="38"/>
  <c r="V36" i="38"/>
  <c r="V35" i="38"/>
  <c r="V34" i="38"/>
  <c r="V33" i="38"/>
  <c r="V30" i="38"/>
  <c r="V29" i="38"/>
  <c r="V28" i="38"/>
  <c r="V27" i="38"/>
  <c r="V26" i="38"/>
  <c r="V25" i="38"/>
  <c r="V24" i="38"/>
  <c r="V23" i="38"/>
  <c r="V22" i="38"/>
  <c r="V21" i="38"/>
  <c r="V20" i="38"/>
  <c r="V19" i="38"/>
  <c r="V18" i="38"/>
  <c r="V17" i="38"/>
  <c r="V16" i="38"/>
  <c r="V15" i="38"/>
  <c r="V13" i="38"/>
  <c r="P15" i="10" l="1"/>
  <c r="P13" i="10"/>
  <c r="P4" i="10"/>
  <c r="Q4" i="10" l="1"/>
  <c r="Q16" i="10" s="1"/>
  <c r="E8" i="35" s="1"/>
  <c r="U27" i="33"/>
  <c r="T27" i="33"/>
  <c r="S27" i="33"/>
  <c r="R27" i="33"/>
  <c r="Q27" i="33"/>
  <c r="P27" i="33"/>
  <c r="O27" i="33"/>
  <c r="N27" i="33"/>
  <c r="M27" i="33"/>
  <c r="L27" i="33"/>
  <c r="K27" i="33"/>
  <c r="J27" i="33"/>
  <c r="D26" i="33"/>
  <c r="E18" i="33" s="1"/>
  <c r="D16" i="33"/>
  <c r="E5" i="33" s="1"/>
  <c r="G26" i="35"/>
  <c r="O23" i="35"/>
  <c r="N20" i="35"/>
  <c r="O9" i="35" s="1"/>
  <c r="U11" i="27"/>
  <c r="P11" i="27"/>
  <c r="U10" i="27"/>
  <c r="P10" i="27"/>
  <c r="U9" i="27"/>
  <c r="P9" i="27"/>
  <c r="U8" i="27"/>
  <c r="P8" i="27"/>
  <c r="U7" i="27"/>
  <c r="P7" i="27"/>
  <c r="U6" i="27"/>
  <c r="P6" i="27"/>
  <c r="U15" i="26"/>
  <c r="P15" i="26"/>
  <c r="U14" i="26"/>
  <c r="P14" i="26"/>
  <c r="U13" i="26"/>
  <c r="P13" i="26"/>
  <c r="U12" i="26"/>
  <c r="P12" i="26"/>
  <c r="U11" i="26"/>
  <c r="P11" i="26"/>
  <c r="U10" i="26"/>
  <c r="P10" i="26"/>
  <c r="U9" i="26"/>
  <c r="P9" i="26"/>
  <c r="U8" i="26"/>
  <c r="P8" i="26"/>
  <c r="U7" i="26"/>
  <c r="P7" i="26"/>
  <c r="U6" i="26"/>
  <c r="P6" i="26"/>
  <c r="U15" i="25"/>
  <c r="P15" i="25"/>
  <c r="U14" i="25"/>
  <c r="P14" i="25"/>
  <c r="U13" i="25"/>
  <c r="P13" i="25"/>
  <c r="U12" i="25"/>
  <c r="P12" i="25"/>
  <c r="U11" i="25"/>
  <c r="P11" i="25"/>
  <c r="U10" i="25"/>
  <c r="P10" i="25"/>
  <c r="U9" i="25"/>
  <c r="P9" i="25"/>
  <c r="U8" i="25"/>
  <c r="P8" i="25"/>
  <c r="U7" i="25"/>
  <c r="P7" i="25"/>
  <c r="U6" i="25"/>
  <c r="P6" i="25"/>
  <c r="U16" i="24"/>
  <c r="P16" i="24"/>
  <c r="U15" i="24"/>
  <c r="P15" i="24"/>
  <c r="U14" i="24"/>
  <c r="P14" i="24"/>
  <c r="U13" i="24"/>
  <c r="P13" i="24"/>
  <c r="U12" i="24"/>
  <c r="P12" i="24"/>
  <c r="U11" i="24"/>
  <c r="P11" i="24"/>
  <c r="U10" i="24"/>
  <c r="P10" i="24"/>
  <c r="U9" i="24"/>
  <c r="P9" i="24"/>
  <c r="U8" i="24"/>
  <c r="P8" i="24"/>
  <c r="U7" i="24"/>
  <c r="P7" i="24"/>
  <c r="U6" i="24"/>
  <c r="P6" i="24"/>
  <c r="U19" i="22"/>
  <c r="P19" i="22"/>
  <c r="U18" i="22"/>
  <c r="P18" i="22"/>
  <c r="U17" i="22"/>
  <c r="P17" i="22"/>
  <c r="U16" i="22"/>
  <c r="P16" i="22"/>
  <c r="U15" i="22"/>
  <c r="P15" i="22"/>
  <c r="U14" i="22"/>
  <c r="P14" i="22"/>
  <c r="U13" i="22"/>
  <c r="P13" i="22"/>
  <c r="U12" i="22"/>
  <c r="P12" i="22"/>
  <c r="U11" i="22"/>
  <c r="P11" i="22"/>
  <c r="U10" i="22"/>
  <c r="P10" i="22"/>
  <c r="U9" i="22"/>
  <c r="P9" i="22"/>
  <c r="U8" i="22"/>
  <c r="P8" i="22"/>
  <c r="U7" i="22"/>
  <c r="P7" i="22"/>
  <c r="U6" i="22"/>
  <c r="P6" i="22"/>
  <c r="U22" i="23"/>
  <c r="P22" i="23"/>
  <c r="U21" i="23"/>
  <c r="P21" i="23"/>
  <c r="U20" i="23"/>
  <c r="P20" i="23"/>
  <c r="U19" i="23"/>
  <c r="P19" i="23"/>
  <c r="U18" i="23"/>
  <c r="P18" i="23"/>
  <c r="U17" i="23"/>
  <c r="P17" i="23"/>
  <c r="U16" i="23"/>
  <c r="P16" i="23"/>
  <c r="U15" i="23"/>
  <c r="P15" i="23"/>
  <c r="U14" i="23"/>
  <c r="P14" i="23"/>
  <c r="U13" i="23"/>
  <c r="P13" i="23"/>
  <c r="U12" i="23"/>
  <c r="P12" i="23"/>
  <c r="U11" i="23"/>
  <c r="P11" i="23"/>
  <c r="U10" i="23"/>
  <c r="P10" i="23"/>
  <c r="U9" i="23"/>
  <c r="P9" i="23"/>
  <c r="U8" i="23"/>
  <c r="P8" i="23"/>
  <c r="U7" i="23"/>
  <c r="P7" i="23"/>
  <c r="U6" i="23"/>
  <c r="P6" i="23"/>
  <c r="U17" i="21"/>
  <c r="P17" i="21"/>
  <c r="U16" i="21"/>
  <c r="P16" i="21"/>
  <c r="U15" i="21"/>
  <c r="P15" i="21"/>
  <c r="U14" i="21"/>
  <c r="P14" i="21"/>
  <c r="U13" i="21"/>
  <c r="P13" i="21"/>
  <c r="U12" i="21"/>
  <c r="P12" i="21"/>
  <c r="U11" i="21"/>
  <c r="P11" i="21"/>
  <c r="U10" i="21"/>
  <c r="P10" i="21"/>
  <c r="U9" i="21"/>
  <c r="P9" i="21"/>
  <c r="U8" i="21"/>
  <c r="P8" i="21"/>
  <c r="U7" i="21"/>
  <c r="P7" i="21"/>
  <c r="U6" i="21"/>
  <c r="P6" i="21"/>
  <c r="U19" i="20"/>
  <c r="U18" i="20"/>
  <c r="U17" i="20"/>
  <c r="U16" i="20"/>
  <c r="U15" i="20"/>
  <c r="U14" i="20"/>
  <c r="U13" i="20"/>
  <c r="U12" i="20"/>
  <c r="U11" i="20"/>
  <c r="U10" i="20"/>
  <c r="U9" i="20"/>
  <c r="U8" i="20"/>
  <c r="U7" i="20"/>
  <c r="U6" i="20"/>
  <c r="U5" i="20"/>
  <c r="U4" i="20"/>
  <c r="U9" i="19"/>
  <c r="U8" i="19"/>
  <c r="P8" i="19"/>
  <c r="Q4" i="19" s="1"/>
  <c r="Q10" i="19" s="1"/>
  <c r="E17" i="35" s="1"/>
  <c r="U7" i="19"/>
  <c r="U5" i="18"/>
  <c r="U4" i="18"/>
  <c r="U9" i="16"/>
  <c r="U8" i="16"/>
  <c r="U7" i="16"/>
  <c r="U6" i="16"/>
  <c r="U5" i="16"/>
  <c r="U4" i="16"/>
  <c r="U22" i="15"/>
  <c r="U21" i="15"/>
  <c r="U20" i="15"/>
  <c r="U19" i="15"/>
  <c r="U18" i="15"/>
  <c r="U17" i="15"/>
  <c r="U16" i="15"/>
  <c r="U15" i="15"/>
  <c r="U14" i="15"/>
  <c r="U13" i="15"/>
  <c r="U12" i="15"/>
  <c r="U10" i="15"/>
  <c r="U9" i="15"/>
  <c r="U8" i="15"/>
  <c r="U7" i="15"/>
  <c r="U6" i="15"/>
  <c r="U5" i="15"/>
  <c r="U4" i="15"/>
  <c r="U5" i="14"/>
  <c r="U4" i="14"/>
  <c r="U6" i="13"/>
  <c r="U5" i="13"/>
  <c r="U4" i="13"/>
  <c r="U11" i="12"/>
  <c r="U10" i="12"/>
  <c r="U9" i="12"/>
  <c r="U8" i="12"/>
  <c r="U7" i="12"/>
  <c r="U6" i="12"/>
  <c r="U5" i="12"/>
  <c r="U4" i="12"/>
  <c r="U9" i="11"/>
  <c r="U7" i="11"/>
  <c r="U4" i="11"/>
  <c r="U15" i="10"/>
  <c r="U13" i="10"/>
  <c r="U12" i="10"/>
  <c r="U4" i="10"/>
  <c r="O36" i="9"/>
  <c r="O35" i="9"/>
  <c r="O34" i="9"/>
  <c r="O33" i="9"/>
  <c r="O32" i="9"/>
  <c r="O31" i="9"/>
  <c r="O30" i="9"/>
  <c r="O29" i="9"/>
  <c r="O28" i="9"/>
  <c r="O27" i="9"/>
  <c r="O26" i="9"/>
  <c r="O25" i="9"/>
  <c r="O24" i="9"/>
  <c r="O23" i="9"/>
  <c r="O22" i="9"/>
  <c r="O21" i="9"/>
  <c r="O20" i="9"/>
  <c r="O19" i="9"/>
  <c r="O18" i="9"/>
  <c r="O17" i="9"/>
  <c r="O16" i="9"/>
  <c r="O15" i="9"/>
  <c r="O14" i="9"/>
  <c r="O13" i="9"/>
  <c r="O12" i="9"/>
  <c r="O11" i="9"/>
  <c r="O10" i="9"/>
  <c r="O9" i="9"/>
  <c r="O8" i="9"/>
  <c r="O7" i="9"/>
  <c r="O6" i="9"/>
  <c r="O5" i="9"/>
  <c r="O4" i="9"/>
  <c r="O3" i="9"/>
  <c r="P25" i="6"/>
  <c r="N25" i="6"/>
  <c r="M25" i="6"/>
  <c r="Y23" i="6"/>
  <c r="V5" i="33" l="1"/>
  <c r="O31" i="35"/>
  <c r="Q4" i="18"/>
  <c r="Q6" i="18" s="1"/>
  <c r="E16" i="35" s="1"/>
  <c r="Q4" i="16"/>
  <c r="Q10" i="16" s="1"/>
  <c r="E14" i="35" s="1"/>
  <c r="E27" i="33"/>
  <c r="Q4" i="12"/>
  <c r="Q12" i="12" s="1"/>
  <c r="E10" i="35" s="1"/>
  <c r="E7" i="35" l="1"/>
</calcChain>
</file>

<file path=xl/comments1.xml><?xml version="1.0" encoding="utf-8"?>
<comments xmlns="http://schemas.openxmlformats.org/spreadsheetml/2006/main">
  <authors>
    <author>Autor</author>
  </authors>
  <commentList>
    <comment ref="Q5" authorId="0" shapeId="0">
      <text>
        <r>
          <rPr>
            <b/>
            <sz val="9"/>
            <color indexed="81"/>
            <rFont val="Tahoma"/>
            <family val="2"/>
          </rPr>
          <t>Autor:</t>
        </r>
        <r>
          <rPr>
            <sz val="9"/>
            <color indexed="81"/>
            <rFont val="Tahoma"/>
            <family val="2"/>
          </rPr>
          <t xml:space="preserve">
DATO RESULTADO DEL PROMEDIO DE LA AUTO EVALUACION EN LAS TRES SUB REDES</t>
        </r>
      </text>
    </comment>
    <comment ref="R5" authorId="0" shapeId="0">
      <text>
        <r>
          <rPr>
            <b/>
            <sz val="9"/>
            <color indexed="81"/>
            <rFont val="Tahoma"/>
            <family val="2"/>
          </rPr>
          <t>Autor:</t>
        </r>
        <r>
          <rPr>
            <sz val="9"/>
            <color indexed="81"/>
            <rFont val="Tahoma"/>
            <family val="2"/>
          </rPr>
          <t xml:space="preserve">
DATO RESULTADO DEL PROMEDIO DE LA AUTO EVALUACION EN LAS TRES SUB REDES</t>
        </r>
      </text>
    </comment>
  </commentList>
</comments>
</file>

<file path=xl/comments2.xml><?xml version="1.0" encoding="utf-8"?>
<comments xmlns="http://schemas.openxmlformats.org/spreadsheetml/2006/main">
  <authors>
    <author>Autor</author>
  </authors>
  <commentList>
    <comment ref="D10" authorId="0" shapeId="0">
      <text>
        <r>
          <rPr>
            <b/>
            <sz val="9"/>
            <color indexed="81"/>
            <rFont val="Tahoma"/>
            <family val="2"/>
          </rPr>
          <t>Autor:</t>
        </r>
        <r>
          <rPr>
            <sz val="9"/>
            <color indexed="81"/>
            <rFont val="Tahoma"/>
            <family val="2"/>
          </rPr>
          <t xml:space="preserve">
registrar el estado frente a ese criterio indicadores con desviaciones frente a meta y si se cumplen las acciones de mejora formuladas o si no se presentan acciones de mejora</t>
        </r>
      </text>
    </comment>
  </commentList>
</comments>
</file>

<file path=xl/comments3.xml><?xml version="1.0" encoding="utf-8"?>
<comments xmlns="http://schemas.openxmlformats.org/spreadsheetml/2006/main">
  <authors>
    <author>Autor</author>
  </authors>
  <commentList>
    <comment ref="F3" authorId="0" shapeId="0">
      <text>
        <r>
          <rPr>
            <b/>
            <sz val="9"/>
            <color indexed="81"/>
            <rFont val="Tahoma"/>
            <family val="2"/>
          </rPr>
          <t>Autor:</t>
        </r>
        <r>
          <rPr>
            <sz val="9"/>
            <color indexed="81"/>
            <rFont val="Tahoma"/>
            <family val="2"/>
          </rPr>
          <t xml:space="preserve">
sistemico: Que a todos se les haya realizado socializacion de deberes y derechos, amplitud si son todas la areas, todos los servicios, a toda la institucion como conjunto. Sistematico: periodico, interrumpible. </t>
        </r>
      </text>
    </comment>
  </commentList>
</comments>
</file>

<file path=xl/comments4.xml><?xml version="1.0" encoding="utf-8"?>
<comments xmlns="http://schemas.openxmlformats.org/spreadsheetml/2006/main">
  <authors>
    <author>Autor</author>
  </authors>
  <commentList>
    <comment ref="P10" authorId="0" shapeId="0">
      <text>
        <r>
          <rPr>
            <b/>
            <sz val="9"/>
            <color indexed="81"/>
            <rFont val="Tahoma"/>
            <family val="2"/>
          </rPr>
          <t>Las diferentes causas que pueden provocar el incumplimiento de la accion</t>
        </r>
      </text>
    </comment>
    <comment ref="U10" authorId="0" shapeId="0">
      <text>
        <r>
          <rPr>
            <b/>
            <sz val="9"/>
            <color indexed="81"/>
            <rFont val="Tahoma"/>
            <family val="2"/>
          </rPr>
          <t>Autor:</t>
        </r>
        <r>
          <rPr>
            <sz val="9"/>
            <color indexed="81"/>
            <rFont val="Tahoma"/>
            <family val="2"/>
          </rPr>
          <t xml:space="preserve">
NO INICIADO
ATRASADA
EN DESARROLLO
COMPLETA</t>
        </r>
      </text>
    </comment>
    <comment ref="F11" authorId="0" shapeId="0">
      <text>
        <r>
          <rPr>
            <b/>
            <sz val="9"/>
            <color indexed="81"/>
            <rFont val="Tahoma"/>
            <family val="2"/>
          </rPr>
          <t>ACCION PREVENTIVA</t>
        </r>
        <r>
          <rPr>
            <sz val="9"/>
            <color indexed="81"/>
            <rFont val="Tahoma"/>
            <family val="2"/>
          </rPr>
          <t xml:space="preserve">
accion tomada para eliminar la cuasa de una no conformidad potencial y otra situacion potencial no deseable.</t>
        </r>
      </text>
    </comment>
    <comment ref="G11" authorId="0" shapeId="0">
      <text>
        <r>
          <rPr>
            <b/>
            <sz val="9"/>
            <color indexed="81"/>
            <rFont val="Tahoma"/>
            <family val="2"/>
          </rPr>
          <t>ACCION CORRECTIVA</t>
        </r>
        <r>
          <rPr>
            <sz val="9"/>
            <color indexed="81"/>
            <rFont val="Tahoma"/>
            <family val="2"/>
          </rPr>
          <t xml:space="preserve">
accion tomada para eliminar la causa principal de una no conformidad detectada u otra situacion no deseable</t>
        </r>
      </text>
    </comment>
    <comment ref="H11" authorId="0" shapeId="0">
      <text>
        <r>
          <rPr>
            <b/>
            <sz val="9"/>
            <color indexed="81"/>
            <rFont val="Tahoma"/>
            <family val="2"/>
          </rPr>
          <t>ACCION DE MEJORA</t>
        </r>
        <r>
          <rPr>
            <sz val="9"/>
            <color indexed="81"/>
            <rFont val="Tahoma"/>
            <family val="2"/>
          </rPr>
          <t xml:space="preserve">
accion tomada para aumentar la capacidad de cumplimiento de los requisitos</t>
        </r>
      </text>
    </comment>
    <comment ref="I11" authorId="0" shapeId="0">
      <text>
        <r>
          <rPr>
            <b/>
            <sz val="9"/>
            <color indexed="81"/>
            <rFont val="Arial"/>
            <family val="2"/>
          </rPr>
          <t>Califique como 1 o 2 cuando la institución, el usuario y/o los clientes internos no corren ningún riesgo o existe un riesgo leve si no se efectúa la acción de mejoramiento
Califique como 3 cuando la institución, el usuario y/o los clientes internos corren un riesgo medio si no se efectúa la acción de mejoramiento
Califique como 4 o 5 cuando la institución, el usuario y/o los clientes internos corren un riesgo alto o se puede presentar un evento adverso o incidente si no se efectúa
la acción de mejoramiento</t>
        </r>
      </text>
    </comment>
    <comment ref="J11" authorId="0" shapeId="0">
      <text>
        <r>
          <rPr>
            <b/>
            <sz val="9"/>
            <color indexed="81"/>
            <rFont val="Tahoma"/>
            <family val="2"/>
          </rPr>
          <t>Califique como 1 o 2 si al no realizarse el mejoramiento no se afectan o se afectan levemente las finanzas y la imagen de la institución
Califique como 3 si al no realizarse el mejoramiento se afectan moderadamente las finanzas y la imagen de la institución
Califique como 4 o 5 si al no realizarse el mejoramiento se afectan notablemente las finanzas y la imagen de la institución.</t>
        </r>
        <r>
          <rPr>
            <sz val="9"/>
            <color indexed="81"/>
            <rFont val="Tahoma"/>
            <family val="2"/>
          </rPr>
          <t xml:space="preserve">
</t>
        </r>
      </text>
    </comment>
    <comment ref="K11" authorId="0" shapeId="0">
      <text>
        <r>
          <rPr>
            <b/>
            <sz val="9"/>
            <color indexed="81"/>
            <rFont val="Tahoma"/>
            <family val="2"/>
          </rPr>
          <t>Califique como 1 o 2 si la ejecución del mejoramiento no tendría una cobertura o alcance amplio en la institución o en los usuarios internos o externos o el impacto es leve
Califique como 3 si la ejecución de la acción de mejoramiento tendría una cobertura o alcance medio en la institución o en los usuarios internos o externos
Califique como 4 o 5 si la ejecución de la acción de mejoramiento tendría una cobertura o alcance amplio en la institución o en los usuarios internos o externos</t>
        </r>
      </text>
    </comment>
  </commentList>
</comments>
</file>

<file path=xl/sharedStrings.xml><?xml version="1.0" encoding="utf-8"?>
<sst xmlns="http://schemas.openxmlformats.org/spreadsheetml/2006/main" count="1904" uniqueCount="833">
  <si>
    <r>
      <rPr>
        <b/>
        <sz val="11"/>
        <color theme="1"/>
        <rFont val="Calibri"/>
        <family val="2"/>
        <scheme val="minor"/>
      </rPr>
      <t>ALCANCE:</t>
    </r>
    <r>
      <rPr>
        <sz val="11"/>
        <color theme="1"/>
        <rFont val="Calibri"/>
        <family val="2"/>
        <scheme val="minor"/>
      </rPr>
      <t xml:space="preserve"> EL PROGRAMA DE AUDITORIA PARA EL MEJORAMIENTODE LA CALIDAD APLICA PARA LOS PROCESOS MISIONALES DE ESE HLCI EN EL PERIODO COMPRENDIDO ENTRE 2017 A 2022, PARA LA IMPLENTACION DE LOS ESTANDARES DE ACREDITACION DE COLOMBIA.
</t>
    </r>
    <r>
      <rPr>
        <sz val="11"/>
        <color theme="1"/>
        <rFont val="Calibri"/>
        <family val="2"/>
        <scheme val="minor"/>
      </rPr>
      <t xml:space="preserve">
</t>
    </r>
    <r>
      <rPr>
        <b/>
        <sz val="11"/>
        <color theme="1"/>
        <rFont val="Calibri"/>
        <family val="2"/>
        <scheme val="minor"/>
      </rPr>
      <t/>
    </r>
  </si>
  <si>
    <r>
      <rPr>
        <b/>
        <sz val="11"/>
        <color theme="1"/>
        <rFont val="Calibri"/>
        <family val="2"/>
        <scheme val="minor"/>
      </rPr>
      <t>PROPOSITO</t>
    </r>
    <r>
      <rPr>
        <sz val="11"/>
        <color theme="1"/>
        <rFont val="Calibri"/>
        <family val="2"/>
        <scheme val="minor"/>
      </rPr>
      <t>: IMPLEMENTAR LOS LINEAMIENTOS DEL SUA DE COLOMBIA, TAL COMO LO DEFINE LA PLATAFORMA ESTRATEGICA DE LA ESE HLCI, BRINDANDO A NUESTROS PACIENTES UNA ATENCION SEGURA Y HUMANIZADA, CON MIRAS A LOGRAR UN AVANCE GRADUAL ANUAL DEL 10%.</t>
    </r>
  </si>
  <si>
    <r>
      <rPr>
        <b/>
        <sz val="11"/>
        <color theme="1"/>
        <rFont val="Calibri"/>
        <family val="2"/>
        <scheme val="minor"/>
      </rPr>
      <t>OBJETIVO:</t>
    </r>
    <r>
      <rPr>
        <sz val="11"/>
        <color theme="1"/>
        <rFont val="Calibri"/>
        <family val="2"/>
        <scheme val="minor"/>
      </rPr>
      <t xml:space="preserve"> DESARROLLAR ACCIONES PARA GARANTIZAR LA MEJORA CONTINUA DE LOS PROCESOS INSTITUCIONALES, PARA LOGRAR UN AVANCE DEL 50% EN UN PERIODO DE 5 AÑOS</t>
    </r>
  </si>
  <si>
    <t>RUTA CRITICA PAMEC</t>
  </si>
  <si>
    <t>Código: FTO-GCAL-RCP-333</t>
  </si>
  <si>
    <t>Versión: 3</t>
  </si>
  <si>
    <t>Fecha: 30/01/2018</t>
  </si>
  <si>
    <t>RUTA CRITICA</t>
  </si>
  <si>
    <t>SOPORTES</t>
  </si>
  <si>
    <t>ENERO</t>
  </si>
  <si>
    <t>FEBRERO</t>
  </si>
  <si>
    <t>MARZO</t>
  </si>
  <si>
    <t>ABRIL</t>
  </si>
  <si>
    <t>MAYO</t>
  </si>
  <si>
    <t>JUNIO</t>
  </si>
  <si>
    <t>JULIO</t>
  </si>
  <si>
    <t>AGOSTO</t>
  </si>
  <si>
    <t>SEPTIEMBRE</t>
  </si>
  <si>
    <t>OCTUBRE</t>
  </si>
  <si>
    <t>NOVIEMBRE</t>
  </si>
  <si>
    <t>DICIEMBRE</t>
  </si>
  <si>
    <t>Cierre de brechas del periodo anterior</t>
  </si>
  <si>
    <t>X</t>
  </si>
  <si>
    <t>Despliegue</t>
  </si>
  <si>
    <t>Autoevaluación</t>
  </si>
  <si>
    <t xml:space="preserve">Auto evaluacion estandares de acreditacion (estandares de apoyo )
</t>
  </si>
  <si>
    <t xml:space="preserve">
Aplicación auto evaluacion en cada sub red</t>
  </si>
  <si>
    <t>Listado de procesos a mejorar</t>
  </si>
  <si>
    <t>Priorización de procesos a mejorar</t>
  </si>
  <si>
    <t>Acta de reunion de priorizacion</t>
  </si>
  <si>
    <t>Definición de la calidad esperada</t>
  </si>
  <si>
    <t xml:space="preserve">Fichas tecnicas de indicadores
</t>
  </si>
  <si>
    <t>Fichas tecnica ESE con estandares</t>
  </si>
  <si>
    <t>Formato plan de mejoramiento</t>
  </si>
  <si>
    <t>Evaluación de los planes de acción</t>
  </si>
  <si>
    <t xml:space="preserve">Auditorias de seguimiento en centros de atencion
</t>
  </si>
  <si>
    <t xml:space="preserve">
Tablero seguimiento acciones de mejora en sede administrativa</t>
  </si>
  <si>
    <t>Aprendizaje organizacional</t>
  </si>
  <si>
    <t xml:space="preserve">Actas reunion comité calidad centros de atencion
</t>
  </si>
  <si>
    <t xml:space="preserve">
Actas reunion Comité Calidad central</t>
  </si>
  <si>
    <t xml:space="preserve">Informe final cierre de brechas ( acciones de mejoramiento cumplidas 2018) </t>
  </si>
  <si>
    <t>Acta reunion Comité de Evaluacion y desempeño
Aprobacion de Ruta Critica de PAMEC 2018</t>
  </si>
  <si>
    <t>Asistencia reunion con Coordinadores de servicios y centros de atencion y personal asignado para conformacion de grupos de auto evaluacion en las 3 SubRedes
Presentacion de nuevos documentos generados en cumplimiento de acciones de mejora</t>
  </si>
  <si>
    <t>Autodiagnostico</t>
  </si>
  <si>
    <t>Medición del desempeño de los procesos/Calidad observada</t>
  </si>
  <si>
    <t>Tablero de seguimiento indicadores y calificacion cuantitativa</t>
  </si>
  <si>
    <t>Ejecución planes de acción</t>
  </si>
  <si>
    <t>Cumplimiento de acciones de mejora</t>
  </si>
  <si>
    <t>Elaboración planes de acción</t>
  </si>
  <si>
    <t>ACTIVIDAD (Qué)</t>
  </si>
  <si>
    <t>RESPONSABLE (Quién)</t>
  </si>
  <si>
    <t>PROPOSITO DE LA ACTIVIDAD (Por qué)</t>
  </si>
  <si>
    <t>PAUTAS PARA REALIZAR LA ACTIVIDAD (Cómo)</t>
  </si>
  <si>
    <t xml:space="preserve">Comité de Evaluación y Desempeño </t>
  </si>
  <si>
    <t>Para realizar análisis de las brechas del periodo anterior</t>
  </si>
  <si>
    <t>Realizar acta en el comité de calidad del cierre del periodo anterior y definir el  estado de las acciones de mejoramiento y el comportamiento de las brechas a través de los indicadores</t>
  </si>
  <si>
    <t>Coordinador de Calidad/Auditores</t>
  </si>
  <si>
    <t>Para que todo el personal de los Centros Atención y el Área Administrativa conozca sobre los conceptos y la metodología del PAMEC. (Formatos - soportes).</t>
  </si>
  <si>
    <t>Equipos de auto evaluación</t>
  </si>
  <si>
    <t>Para identificar los problemas de los procesos, que impiden el cumplimiento de la calidad esperada en la prestación de servicios de salud, acorde con lo establecido en las Pautas del Ministerio de la Protección Social.</t>
  </si>
  <si>
    <t xml:space="preserve">Para identificar los procesos a mejorar </t>
  </si>
  <si>
    <t>Definir los indicadores incumplidos</t>
  </si>
  <si>
    <t xml:space="preserve">Calificación cualitativa y cuantitativa </t>
  </si>
  <si>
    <t xml:space="preserve">Orientar a la Alta Dirección en las acciones que generaran impacto positivo sobre la calidad en la atención. </t>
  </si>
  <si>
    <t xml:space="preserve">Aplicar la Matriz de priorización de los procesos  </t>
  </si>
  <si>
    <t>Comité de Evaluación y Desempeño</t>
  </si>
  <si>
    <t>Para definir la calidad esperada en los procesos prioritarios</t>
  </si>
  <si>
    <t>Para establecer la medidas a tomar con el fin de lograr la calidad esperada establecida</t>
  </si>
  <si>
    <t>Elaborar plan de mejoramiento a través de la priorización de las acciones. Se incluye un nuevo parámetro la viabilidad.</t>
  </si>
  <si>
    <t>Ejecución  planes de acción</t>
  </si>
  <si>
    <t xml:space="preserve">Procesos </t>
  </si>
  <si>
    <t>Garantizar el mejoramiento en los procesos</t>
  </si>
  <si>
    <t>Seguimiento o Evaluación de los planes de acción</t>
  </si>
  <si>
    <t>Para determinar la efectividad de los planes de acción implementados.</t>
  </si>
  <si>
    <t>Establecer el estado de las acciones de mejoramiento.</t>
  </si>
  <si>
    <t xml:space="preserve">Organización </t>
  </si>
  <si>
    <t>Para estandarizar las mejores prácticas obtenidas y aplicarlas por toda la institución</t>
  </si>
  <si>
    <t>DESGLOSE DE RUTA CRITICA</t>
  </si>
  <si>
    <t>Código:FTO-GCAL-DRC-331</t>
  </si>
  <si>
    <t xml:space="preserve">FECHA: </t>
  </si>
  <si>
    <t xml:space="preserve">RESPONSABLE:  </t>
  </si>
  <si>
    <t xml:space="preserve">NOMBRE SEDE: </t>
  </si>
  <si>
    <t xml:space="preserve">Realizar en los centros de atención capacitaciones y evaluaciones pre y post test sobre el tema (a cargo de grupo de auditores y en el Área Administrativa por la Coordinación de Calidad)
Presentando la experiencia en el PAMEC del año anterior.
</t>
  </si>
  <si>
    <r>
      <rPr>
        <b/>
        <sz val="8"/>
        <color theme="1"/>
        <rFont val="Arial"/>
        <family val="2"/>
      </rPr>
      <t xml:space="preserve">DIAGNOSTICO INICIAL: </t>
    </r>
    <r>
      <rPr>
        <sz val="8"/>
        <color theme="1"/>
        <rFont val="Arial"/>
        <family val="2"/>
      </rPr>
      <t xml:space="preserve">
Auditorías internas de los procesos priorizados: cumplimiento protocolo y calidad en el diligenciamiento de historias clínicas.
Reporte y análisis de eventos adversos y casos centinelas.
Evaluación de la satisfacción de los usuarios.
Análisis de quejas y reclamos de los usuarios.
Revisión de informes de auditorías internas y externas.
Evaluar el comportamiento de los indicadores de seguimiento a riesgos por servicios, de la vigencia anterior
Evaluar el desarrollo de la Política de Seguridad del paciente, a través de la revisión en el cumplimiento de los procesos seguros por servicio, evaluación de lavado de manos y rondas de seguridad.
Evaluar el comportamiento de la satisfacción de los usuarios (informes de quejas y reclamos).
Evaluar el comportamiento de los indicadores de gestión de la calidad establecidos en la Resolución  256 de 2006, de la vigencia anterior.
</t>
    </r>
  </si>
  <si>
    <t>Evaluar el cumplimiento de los estándares de acreditación Asistenciales aplicables al centro de atención establecidos en la Resolución 5095 de 2018. En cada Sub Red los estándares asistenciales y en el área administrativa los estándares de apoyo</t>
  </si>
  <si>
    <t xml:space="preserve">Establecer las metas esperadas en el comportamiento de los procesos prioritarios, tomando como referencia los establecidos por la Normatividad. 
Definir las variables que requieren ser controladas
Definir los indicadores para la medición del desempeño en cada proceso priorizado
</t>
  </si>
  <si>
    <t xml:space="preserve">Para establecer el comportamiento de los procesos priorizados en un periodo de tiempo.
Para determinar acciones de mejora que lleven disminuir las brechas encontradas
</t>
  </si>
  <si>
    <t xml:space="preserve">Registrar el resultado de la medición, calificación cuantitativa y resultado de indicadores.
Realizar el análisis, para identificar los problemas en el desempeño de cada proceso priorizado y formular los planes de mejoramiento
</t>
  </si>
  <si>
    <t xml:space="preserve">Comité de Calidad centros de atención
Comité de evaluación y desempeño
</t>
  </si>
  <si>
    <t xml:space="preserve">Comité de evaluación y desempeño
Equipo de auditoria interna
</t>
  </si>
  <si>
    <t>Difundir resultados, aprender y hacer los ajustes para estandarizar los procesos, programar las socializaciones de los nuevos documentos incluidos en el mejoramiento de los procesos</t>
  </si>
  <si>
    <t>Hacer seguimiento a los planes de mejoramiento formulados</t>
  </si>
  <si>
    <t>GRUPO DE ESTANDARES</t>
  </si>
  <si>
    <t>ACCIONES PRIORIZADAS</t>
  </si>
  <si>
    <t>ACCIONES PRIORIZADAS EN 2015</t>
  </si>
  <si>
    <t>ACCIONES PRIORIZADAS EN 2016</t>
  </si>
  <si>
    <t>ACCIONES PRIORIZADAS EN 2017</t>
  </si>
  <si>
    <t>ESTANDARES</t>
  </si>
  <si>
    <t>EN 2013</t>
  </si>
  <si>
    <t>EN 2014</t>
  </si>
  <si>
    <t>ASISTENCIALES</t>
  </si>
  <si>
    <t>Mejoramiento continuo</t>
  </si>
  <si>
    <t>DERECHOS  DE LOS PACIENTES</t>
  </si>
  <si>
    <t xml:space="preserve">Tecnología </t>
  </si>
  <si>
    <t>SEGURIDAD DEL PACIENTE</t>
  </si>
  <si>
    <t xml:space="preserve">Gerencia </t>
  </si>
  <si>
    <t>ACCESO</t>
  </si>
  <si>
    <t>Direccionamiento</t>
  </si>
  <si>
    <t>REGISTRO E INGRESO</t>
  </si>
  <si>
    <t xml:space="preserve">Asistenciales </t>
  </si>
  <si>
    <t>EVALUACION DE NECESIDADES AL INGRESO</t>
  </si>
  <si>
    <t xml:space="preserve">Ambiente físico </t>
  </si>
  <si>
    <t>PLANEACION DE LA ATENCION</t>
  </si>
  <si>
    <t>Talento humano</t>
  </si>
  <si>
    <t>EJECUCION  DEL TRATAMIENTO</t>
  </si>
  <si>
    <t xml:space="preserve">Información </t>
  </si>
  <si>
    <t>EVALUACION DE LA ATENCION</t>
  </si>
  <si>
    <t>TOTA DE ACCIONES</t>
  </si>
  <si>
    <t>SALIDA Y SEGUIMIENTO</t>
  </si>
  <si>
    <t>TOTAL EJECUTADAS</t>
  </si>
  <si>
    <t>REFERENCIA Y CONTRARREFERENCIA</t>
  </si>
  <si>
    <t>PORCENTAJE DE CUMPLIMIENTO</t>
  </si>
  <si>
    <t>71.4%</t>
  </si>
  <si>
    <t>SEDES INTEGRADAS EN RED</t>
  </si>
  <si>
    <t>DIRECCIONAMIENTO</t>
  </si>
  <si>
    <t>GERENCIA</t>
  </si>
  <si>
    <t>G. INFORMACION</t>
  </si>
  <si>
    <t>G. AMBIENTE FISICO</t>
  </si>
  <si>
    <t>G. TALENTO HUMANO</t>
  </si>
  <si>
    <t>MEJORAMIENTO</t>
  </si>
  <si>
    <t>G. TECNOLOGIA</t>
  </si>
  <si>
    <t>CALIFICACION</t>
  </si>
  <si>
    <t>HISTORICO DE CIERRE DE PAMEC
 CICLOS 2013-2018</t>
  </si>
  <si>
    <t>ACCIONES PRIORIZADAS EN 2018</t>
  </si>
  <si>
    <t>CALIFICACION SUBRED ARROZB</t>
  </si>
  <si>
    <t>CALIFICACION SUBRED CANAPOTE</t>
  </si>
  <si>
    <t>CALIFICACION SUBRED POZON</t>
  </si>
  <si>
    <t>CALIFICACION FINAL</t>
  </si>
  <si>
    <t>TOTAL FINAL</t>
  </si>
  <si>
    <t>SEGUIMIENTO AL LOGRO DE META</t>
  </si>
  <si>
    <t>CRITERIO</t>
  </si>
  <si>
    <t>LINEA BASE 2015</t>
  </si>
  <si>
    <t>LINEA BASE 2016</t>
  </si>
  <si>
    <t>RESULTADO 2017</t>
  </si>
  <si>
    <t>RESULTADO 2018</t>
  </si>
  <si>
    <t>RESULTADO 2019</t>
  </si>
  <si>
    <t>Evaluación cuantitativa y cualitativa del Manual de estándares de acreditación</t>
  </si>
  <si>
    <t>Si evaluado</t>
  </si>
  <si>
    <t>No evaluado</t>
  </si>
  <si>
    <t>-</t>
  </si>
  <si>
    <t xml:space="preserve">Resultado de evaluación </t>
  </si>
  <si>
    <t>1.3</t>
  </si>
  <si>
    <t>Proyección incremento del 40%</t>
  </si>
  <si>
    <t>CALIDAD ESPERADA 2017 A 2020</t>
  </si>
  <si>
    <t>VIGENCIA</t>
  </si>
  <si>
    <t>CALIDAD ESPERADA</t>
  </si>
  <si>
    <t>1.84</t>
  </si>
  <si>
    <t>2.64</t>
  </si>
  <si>
    <t>3.6</t>
  </si>
  <si>
    <t>CALIDAD OBSERVADA</t>
  </si>
  <si>
    <t>1.42</t>
  </si>
  <si>
    <t xml:space="preserve">DIAGNOSTICO INICIAL </t>
  </si>
  <si>
    <t>Código: FTO-GCAL-AEPA-334</t>
  </si>
  <si>
    <t>CRITERIOS A EVALUAR</t>
  </si>
  <si>
    <t>DOMINIO / ATRIBUTOS DE CALIDAD</t>
  </si>
  <si>
    <t>ESTANDAR (calidad esperada)</t>
  </si>
  <si>
    <t>RESULTADO (Calidad observada)</t>
  </si>
  <si>
    <t>SISTEMA DE INFORMACION</t>
  </si>
  <si>
    <t xml:space="preserve">Tiempo promedio de espera para la asignación de cita de Medicina General 
</t>
  </si>
  <si>
    <t>Experiencia de la atencion</t>
  </si>
  <si>
    <t xml:space="preserve">Tiempo promedio de espera para la asignación de cita de Odontología General 
</t>
  </si>
  <si>
    <t xml:space="preserve">Tiempo promedio de espera para la asignación de cita de Obstetricia 
</t>
  </si>
  <si>
    <t xml:space="preserve">Tiempo promedio de espera para la toma de Ecografía 
</t>
  </si>
  <si>
    <t xml:space="preserve">Tiempo promedio de espera para la atención del paciente clasificado como Triaqe II 
</t>
  </si>
  <si>
    <t xml:space="preserve">Proporción de satisfacción global de usuarios de IPS 
</t>
  </si>
  <si>
    <t xml:space="preserve">Proporción de usuarios que recomendaría su IPS a un familiar o amigo 
</t>
  </si>
  <si>
    <t xml:space="preserve">Proporción de gestantes con consulta de control prenatal de primera vez antes de las 12 semanas de gestación 
</t>
  </si>
  <si>
    <t>Efectividad</t>
  </si>
  <si>
    <t xml:space="preserve">Proporción de gestantes con valoración por odontología
</t>
  </si>
  <si>
    <t xml:space="preserve">Tasa de mortalidad perinatal 
</t>
  </si>
  <si>
    <t xml:space="preserve">Relación Morbilidad Materna Extrema/ Muerte Materna temprana (MME/MM) 
</t>
  </si>
  <si>
    <t xml:space="preserve">Proporción de reingreso hospitalario por Infección Respiratoria Aguda (IRA) en menores de 5 años 
</t>
  </si>
  <si>
    <t xml:space="preserve">Letalidad por Infección Respiratoria Aguda (IRA) en menores de 5 años
</t>
  </si>
  <si>
    <t xml:space="preserve">Proporción de gestantes con asesoria pre-test para prueba de virus de la inmunodeficiencia </t>
  </si>
  <si>
    <t>Proporcion de mujeres a las que se les realizo toma de serologia en el  momento del parto o aborto</t>
  </si>
  <si>
    <t>Proporcion de pacientes hospitalizados con dengue grave</t>
  </si>
  <si>
    <t>Proporcion de personas con hipertension arterial a quienes se les realiza medicion de LDL</t>
  </si>
  <si>
    <t>Proporcion de personas con diabetes mellitus a quienes se les realiza medicion de LDL</t>
  </si>
  <si>
    <t>Proporcion de personas con hipertension arterial estudiadas para enfermedad renal cronica ERC</t>
  </si>
  <si>
    <t>Proporcion de personas con diabetes mellitus estudiadas para enfermedad renal cronica ERC</t>
  </si>
  <si>
    <t>Proporcion de mujeres entre 25 y 69 años con toma de citologia en el ultimo año</t>
  </si>
  <si>
    <t>Proporcion de endometritris post parto vaginal</t>
  </si>
  <si>
    <t>Seguridad</t>
  </si>
  <si>
    <t>Tasa de caida de pacientes en el servicio de hospitalizacion</t>
  </si>
  <si>
    <t>Tasa de caida de pacientes en el servicio de urgencias</t>
  </si>
  <si>
    <t>Tasa de caidas de pacientes en el servicio de consulta externa</t>
  </si>
  <si>
    <t>Tasa de caidas de pacientes en el servicio de apoyo diagnostico y complementacion terapeutica</t>
  </si>
  <si>
    <t>Proporcion de eventos adversos relacionados con administracion de medicamentos en hospitalizacion</t>
  </si>
  <si>
    <t>Proporcion de eventos adversos relacionados con administracion de medicamentos en urgencias</t>
  </si>
  <si>
    <t>Tasa de ulceras por presion</t>
  </si>
  <si>
    <t>Proporcion de reingreso de pacientes al servicio de urgencias en menos de 72 horas</t>
  </si>
  <si>
    <t>Proporcion de reingreso de pacientes al servicio de urgencias en menos de 15 dias</t>
  </si>
  <si>
    <t>COMITES INSTITUCIONALES</t>
  </si>
  <si>
    <t>total</t>
  </si>
  <si>
    <t xml:space="preserve">Letalidad por Enfermedad Diarreica Aguda (EDA)  en menores de 5 años  </t>
  </si>
  <si>
    <t>TABLERO DE INDICADORES DE CALIDAD</t>
  </si>
  <si>
    <t>Versión:  3</t>
  </si>
  <si>
    <t>Fecha: 05/02/2019</t>
  </si>
  <si>
    <t>Versión: 4</t>
  </si>
  <si>
    <t>PROCESO/CRITERIO</t>
  </si>
  <si>
    <t>Oportunidad - efectividad</t>
  </si>
  <si>
    <t>Según fichas tecnicas adoptadas por la ESE</t>
  </si>
  <si>
    <t>Pertinencia - Seguridad</t>
  </si>
  <si>
    <t>SATISFACCION AL USUARIO</t>
  </si>
  <si>
    <t>POLITICA DE HUMANIZACION</t>
  </si>
  <si>
    <t>RESULTADO DE AUDITORIAS INTERNAS</t>
  </si>
  <si>
    <t>RESULTADO DE AUDITORIAS EXTERNAS</t>
  </si>
  <si>
    <t>POLITICA  DE SEGURIDAD DEL PACIENTE SEGUIMIENTO A RIESGOS</t>
  </si>
  <si>
    <t>Experiencia en la atencion</t>
  </si>
  <si>
    <t>Sistema Unico de Acreditacion</t>
  </si>
  <si>
    <t>Sistema Unico de Habilitacion</t>
  </si>
  <si>
    <t>APLICA/NO APLICA</t>
  </si>
  <si>
    <t>FORTALEZA</t>
  </si>
  <si>
    <t>SOPORTE</t>
  </si>
  <si>
    <t>OPORTUNIDADES</t>
  </si>
  <si>
    <t>ENFOQUE</t>
  </si>
  <si>
    <t>IMPLEMENTACIÓN</t>
  </si>
  <si>
    <t>RESULTADOS</t>
  </si>
  <si>
    <t>TOTAL</t>
  </si>
  <si>
    <t>PROMEDIO</t>
  </si>
  <si>
    <t>PRIORIZACION</t>
  </si>
  <si>
    <t>PROCESO RESPONSABLE DE LA ACCION</t>
  </si>
  <si>
    <t>DERECHOS DE LOS PACIENTES</t>
  </si>
  <si>
    <t>Enfoque Sistemico</t>
  </si>
  <si>
    <t>Enfoque Proactivo</t>
  </si>
  <si>
    <t>Enfoque Evaluado y Mejorado</t>
  </si>
  <si>
    <t>Apropiacion en la Institucion</t>
  </si>
  <si>
    <t>Apropiacion Cliente Interno y Externo</t>
  </si>
  <si>
    <t>Pertinencia</t>
  </si>
  <si>
    <t>Consistencia</t>
  </si>
  <si>
    <t>Avance de la medición</t>
  </si>
  <si>
    <t>Tendencia</t>
  </si>
  <si>
    <t>Comparación</t>
  </si>
  <si>
    <t>RIESGO</t>
  </si>
  <si>
    <t>COSTO</t>
  </si>
  <si>
    <t>VOLUMEN</t>
  </si>
  <si>
    <r>
      <t xml:space="preserve">Estándar 2. Código: (AsDP2)
</t>
    </r>
    <r>
      <rPr>
        <sz val="8"/>
        <rFont val="Arial"/>
        <family val="2"/>
      </rPr>
      <t>La institución que realiza proyectos de investigación con sus usuarios garantiza:
Criterios:
• El respeto al derecho del usuario de  participar o rehusarse a hacerlo.
•La informacion relacionado con el proyecto, su objetivo, beneficios y riesgos.
• Un comité que analice y avale los proyectos de investigación en los que participa la institución.
• El analisis de los eventos adversos derivados de los estudios de investigación.
• Las competencias técnicas del personal que hace parte del equipo de investigación.
• Los principios éticos y parámetros internacionales y nacionales para la particpación de usuarios o personal en investigaciones clínicas.</t>
    </r>
  </si>
  <si>
    <r>
      <t xml:space="preserve">Estándar 6. Código: (AsSP2)
</t>
    </r>
    <r>
      <rPr>
        <sz val="8"/>
        <rFont val="Arial"/>
        <family val="2"/>
      </rPr>
      <t xml:space="preserve">La política de seguridad de pacientes </t>
    </r>
    <r>
      <rPr>
        <b/>
        <sz val="8"/>
        <color indexed="10"/>
        <rFont val="Arial"/>
        <family val="2"/>
      </rPr>
      <t>se despliega en la generación y la medición de la cultura de seguridad (que incluye la medición del clima de seguridad)</t>
    </r>
    <r>
      <rPr>
        <sz val="8"/>
        <rFont val="Arial"/>
        <family val="2"/>
      </rPr>
      <t>, la implementación de un programa de Seguridad (que defina las herramientas) y la conformación del comité de seguridad de pacientes.
Incluye:
Criterios:
• La estandarización de un sistema de búsqueda de factores de riesgos, fallas y eventos adversos.
• La investigación, el análisis, la gestión y la toma de decisiones que evite los eventos adversos prevenibles y, en caso de presentarse, mitigar sus consecuencias.
• La organización identifica si la actual atención es consecuencia de un evento adverso, independientemente de donde se haya prestado la atención precedente.</t>
    </r>
  </si>
  <si>
    <r>
      <t xml:space="preserve">Estándar 8. Código: (AsSP4)
</t>
    </r>
    <r>
      <rPr>
        <sz val="8"/>
        <color theme="1"/>
        <rFont val="Arial"/>
        <family val="2"/>
      </rPr>
      <t>La organización tiene definido, implementado y en operación el plan de prevención y control de infecciones.
Criterios:
•  El plan de prevención y control de infecciones está incorporado en el plan de direccionamiento estratégico de la organización.
•  El plan prevención y control de infecciones cuenta con metas precisas que son medidas en el tiempo.
•  Implementacion de protocolos para la higiene de manos, mediante observación directa.
• Capacitación inicial y refuerzo periodico en los protocolos de higiene de manos a todo el personal de la institución y personal en formación.
• Evaluaciones periódicas del cumplimiento de los protocolos de higiene de manos, mediante observación directa.
•  Información de los resultados alcanzados en la evaluación del cumplimiento del protocolo a todo el personal implicado.
•  Utilización de los resultados para implementar mejoras en el proceso, cuando sea necesario.
•  Están identificadas las responsabilidades para la prevención de infecciones.
•  El personal de la organización recibe inducción, reinducción y entrenamiento en la prevención y el control de infecciones</t>
    </r>
  </si>
  <si>
    <r>
      <rPr>
        <b/>
        <sz val="8"/>
        <color theme="1"/>
        <rFont val="Arial"/>
        <family val="2"/>
      </rPr>
      <t xml:space="preserve">Estándar 9. Código: (AsAC1)
</t>
    </r>
    <r>
      <rPr>
        <sz val="8"/>
        <color theme="1"/>
        <rFont val="Arial"/>
        <family val="2"/>
      </rPr>
      <t xml:space="preserve">La organización garantiza el acceso de los urusarios , según las diferentes particularidades y caracteristicas de los usuarios. Se evaluan las barreras del acceso y se desarrollan acciones de mejoramiento. 
Criterios:
• Desde el acceso, se definen mecanismos de identificación redundante.
• Desde el acceso, se hace identificación de riesgos de la atención de acuerdo con el tipo de usuario.
• Se hace un analisis de barreras de acceso a la organización (autorizaciones, administrativas, geográficas, entre otras) y tambien dentro de la organización hacia los diferentes servicios.
• se hacen mediciones de demanda insatisfecha y se toman acciones que demuestran su reducción
</t>
    </r>
  </si>
  <si>
    <r>
      <rPr>
        <b/>
        <sz val="8"/>
        <color theme="1"/>
        <rFont val="Arial"/>
        <family val="2"/>
      </rPr>
      <t xml:space="preserve">Estándar 10. Código: (AsAC2)
</t>
    </r>
    <r>
      <rPr>
        <sz val="8"/>
        <color theme="1"/>
        <rFont val="Arial"/>
        <family val="2"/>
      </rPr>
      <t>En caso de organizaciones integradas en red, se identifica un rango de proveedores o puntos de atención en salud y de rutas de acceso. Se evaluan las barreras del acceso y se desarrollan acciones de mejoramiento.</t>
    </r>
  </si>
  <si>
    <r>
      <t xml:space="preserve">Estándar 11. Código: (AsAC3)
</t>
    </r>
    <r>
      <rPr>
        <sz val="8"/>
        <rFont val="Arial"/>
        <family val="2"/>
      </rPr>
      <t>Está estandarizado el ciclo de atención del usuario desde que llega a la organización hasta su egreso, en sus diferentes momentos de contacto administrativo y asistencial; es conocido por todo el personal asistencial y administrativo de la organización; se verifica el conocimiento y se implementan acciones frente a las desviaciones.</t>
    </r>
  </si>
  <si>
    <r>
      <rPr>
        <b/>
        <sz val="8"/>
        <rFont val="Arial"/>
        <family val="2"/>
      </rPr>
      <t xml:space="preserve">Estándar 16. Código: (AsAC8)
</t>
    </r>
    <r>
      <rPr>
        <sz val="8"/>
        <rFont val="Arial"/>
        <family val="2"/>
      </rPr>
      <t>Se tiene estandarizada la asignación de citas y autorización de las mismas a los usuarios que
requieran de sus servicios.
Criterios:
• El sistema de asignación de citas podrá estar basado en diversas modalidades conocidas en el sistema de salud (call centers, servicios
telefónicos o presenciales propios en la respectiva sede, internet, etc.). 
• La organización realiza mediciones para la mejora de la efectividad de estos medios.
• El sistema cuenta con las bases de datos actualizadas de los usuarios con derecho a recibir servicios en la (las) entidad(es) prestadora(s), cuando aplique.
• Quien asigna la cita conoce la información de: disponibilidad de servicios, horarios de atención, profesionales, especialidades y localización
geográfica de los prestadores en los cuales los solicitantes tienen derecho de atención.
• Al momento de asignar la cita al usuario, se le informa fecha, hora, dirección y profesional asignado, así como la forma para cancelarla. Se deja constancia de esta información en el sitio donde se asigna la cita.
• La organización tiene implementada una estrategia para disminuir el riesgo de inasistencia.
• La organización garantiza que se entrega con anterioridad a la atención al usuario la información requerida para su atención.
• La organización tiene estandarizado el flujo de información que indique el procedimiento a seguir a los usuarios con solicitud de exámenes de laboratorio clínico e imágenes diagnósticas o de aquellos servicios que no requieran cita previa para su realización.</t>
    </r>
  </si>
  <si>
    <r>
      <t xml:space="preserve">Estándar 17. Código: (AsREG1)
</t>
    </r>
    <r>
      <rPr>
        <sz val="8"/>
        <rFont val="Arial"/>
        <family val="2"/>
      </rPr>
      <t>Está estandarizado el proceso de asignación de citas, registro, admisión y preparación del usuario, mediante el que se le orienta sobre qué debe hacer durante la atención. Se evalúa su cumplimiento y se desarrollan acciones de mejora cuando es necesario.
Criterios:
• Incluye información al usuario acerca de los aspectos concernientes a su registro, estancia, atención y cuidado, así como aspectos administrativos tales como tarifas, copagos o cuotas moderadoras y documentación requerida para su ingreso y egreso.
• Incluye el uso de controles de identificación redundante.                                                                                                
• Los miembros del equipo de salud coordinan al ingreso del paciente las siguientes actividades:
• Identificación del personal de la organización que va a estar a cargo del usuario.
• Mecanismos redundantes de identificación del usuario.
• Definición de riesgos de acuerdo con condición al ingreso.
• Los pacientes son identificados antes de cualquier procedimiento por el equipo de salud.
• Priorización de los pacientes que deben atenderse en todos los servicios.
• Priorización de las cirugías de urgencia según el riesgo que la condición representa sobre la vida del paciente. 
•  Identificación de los pacientes en la urgencia.
• Se tiene estandarizada la preparación previa que el usuario debe cumplir con el fin de que le sean realizados los procedimientos ordenados por el equipo de salud y se verifica que se cumpla con dicha preparación. El personal de recepción deberá informar al usuario que no esté adecuadamente preparado sobre los pasos a seguir para el cumplimiento de dicho requisito. En todo caso, se apoyará por los profesionales y técnicos de la organización, en caso de presentarse alguna duda.
• La orientación incluye la recepción de documentos e indicaciones para la espera de llamados o avisos especiales para su atención.
• La organización cuenta con un proceso de asesoría para la resolución de inconvenientes, en los casos en los cuales los usuarios carezcan de algún soporte, o no cumplan con todos los trámites administrativos pertinentes.
• La organización monitoriza y hace gestión específica en relación con los tiempos para el ingreso asistencial a los diferentes servicios.
• Se establecen listas de chequeo para la verificación del cumplimiento de criterios de acuerdo con las prioridades y los riesgos detectados por la institución.
• Se toman correctivos frente a las desviaciones encontradas.</t>
    </r>
  </si>
  <si>
    <r>
      <t xml:space="preserve">Estándar 18. Código: (AsREG2)
</t>
    </r>
    <r>
      <rPr>
        <sz val="8"/>
        <rFont val="Arial"/>
        <family val="2"/>
      </rPr>
      <t>Se tiene estandarizada la información a entregar en el momento de ingreso al servicio del usuario
y su familia
Criterios:
• La organización garantiza un proceso para proveer información al usuario y su familia en los siguientes aspectos:
• Personal clave que puede contactar en caso de necesidades de su atención o preocupación por los niveles de calidad provistos.
• Rutinas referentes a horarios y restricciones de visitas y horarios de alimentación.
• Medidas de seguridad, incluidos uso de alarmas, timbres de llamado y conducta ante una posible evacuación.
• La secuencia de eventos e indicaciones acerca del sitio y del profesional o profesionales que realizarán el tratamiento.
• Derechos, servicios cubiertos y no cubiertos de acuerdo con el Plan Obligatorio de Salud, planes complementarios y medicamentos.
•  Ubicación en la habitación y en el entorno.
• Causas de retraso y el tiempo máximo que debe seguir esperando.
• Medidas para involucrar al usuario y su familia en los procesos de seguridad de la atención: información, reporte de situaciones anormales, ejemplos de situaciones de riesgo, etc.
• Se establecen listas de chequeo para la verificación del cumplimiento de criterios de acuerdo con las prioridades y los riesgos detectados por la institución.
• Se toman correctivos frente a las desviaciones encontradas.</t>
    </r>
  </si>
  <si>
    <r>
      <t xml:space="preserve">Estándar 19. Código: (AsREG3)
</t>
    </r>
    <r>
      <rPr>
        <sz val="8"/>
        <rFont val="Arial"/>
        <family val="2"/>
      </rPr>
      <t>En los servicios asistenciales se cuenta con las guías y los protocolos, con criterios explícitos, en
los que se establecen las necesidades de preparación previa del paciente para la realización de
cualquier intervención. Estas guías o protocolos:
Criterios:
• Se encuentran y usan en los respectivos sitios administrativos y asistenciales que los requieran para la información oportuna de los usuarios.
• Se revisan y ajustan periódicamente. Cada actualización es enviada al sitio o servicio que corresponda y se realiza seguimiento de su adherencia.
• Se garantiza que se deja constancia (física o en el sistema de información) sobre las recomendaciones dadas al paciente para su preparación.
• Se socializan y se generan acciones de mejora en caso de no cumplimiento.</t>
    </r>
  </si>
  <si>
    <r>
      <rPr>
        <b/>
        <sz val="8"/>
        <rFont val="Arial"/>
        <family val="2"/>
      </rPr>
      <t xml:space="preserve">Estándar 22. Código: (AsEV3)
</t>
    </r>
    <r>
      <rPr>
        <sz val="8"/>
        <rFont val="Arial"/>
        <family val="2"/>
      </rPr>
      <t>La organización garantiza que está en capacidad de identificar, desde el momento mismo del
ingreso, si el paciente requiere técnicas especiales de aislamiento de acuerdo con su patología.
Criterios:
• Este aislamiento debe mantener la dignidad del paciente y no puede ser obstáculo para un proceso de atención de acuerdo con lo necesario para su enfermedad.
• La organización, una vez identificada la necesidad del aislamiento, diseña el plan de tratamiento, ejecuta el tratamiento y evalúa su resultado de acuerdo con la decisión adoptada.
• La organización prevé mecanismos para prevenir riesgos de diseminación de infecciones.
• La organización realiza monitoreo permanente de la adherencia a las técnicas especiales de aislamiento por parte de los colaboradores, difunde sus resultados y estimula el mejoramiento continuo.
• Existen técnicas e instrucciones para que familiares y visitantes cumplan con las técnicas de aislamiento.
• Todas las personas que tengan contacto directo con pacientes en condiciones de aislamiento deben recibir capacitación y /o entrenamiento para minimizar los riesgos a los usuarios; esto incluye equipo de salud, personal en práctica formativa, docentes e investigadores, entre otros.</t>
    </r>
  </si>
  <si>
    <r>
      <rPr>
        <b/>
        <sz val="8"/>
        <rFont val="Arial"/>
        <family val="2"/>
      </rPr>
      <t xml:space="preserve">Estándar 25. Código: (AsPL3)
</t>
    </r>
    <r>
      <rPr>
        <sz val="8"/>
        <rFont val="Arial"/>
        <family val="2"/>
      </rPr>
      <t>En las organizaciones que prestan servicios odontológicos se cuenta con mecanismos que permitan involucrar al usuario como corresponsable de su cuidado oral y que contribuya al éxito del tratamiento odontológico.</t>
    </r>
  </si>
  <si>
    <r>
      <t xml:space="preserve">Estándar 26. Código: (AsPL4)
</t>
    </r>
    <r>
      <rPr>
        <sz val="8"/>
        <rFont val="Arial"/>
        <family val="2"/>
      </rPr>
      <t>En las organizaciones que prestan servicios odontológicos se aseguran los mecanismos que permitan corroborar el historial médico del paciente y las atenciones y los medicamentos que está recibiendo, para establecer de manera conjunta o concertada con el equipo de salud un plan de tratamiento seguro</t>
    </r>
  </si>
  <si>
    <r>
      <t xml:space="preserve">Estándar 28. Código: (AsPL6)
</t>
    </r>
    <r>
      <rPr>
        <sz val="8"/>
        <rFont val="Arial"/>
        <family val="2"/>
      </rPr>
      <t>El proceso de planeación de la atención y cuidado para cada paciente en laboratorio clínico incluye
implementación, práctica y seguimiento de los exámenes y los procedimientos para la consecución de los resultados a los usuarios y/o a los clínicos.
Criterios:
• En laboratorio clínico, se garantiza que los procesos para la toma de muestras están basados en evidencia y son revisados y ajustados periódicamente con base en nueva evidencia.
• Se garantizan mecanismos para la comunicación oportuna de los resultados.
• Existen mecanismos para garantizar la correlación entre los resultados de exámenes y los procedimientos y las decisiones clínicas.
• Existen mecanismos de alarma para resultados críticos.</t>
    </r>
  </si>
  <si>
    <r>
      <rPr>
        <b/>
        <sz val="8"/>
        <rFont val="Arial"/>
        <family val="2"/>
      </rPr>
      <t xml:space="preserve">Estándar 30. Código: (AsPL8)
</t>
    </r>
    <r>
      <rPr>
        <sz val="8"/>
        <rFont val="Arial"/>
        <family val="2"/>
      </rPr>
      <t>La organización planea, despliega y evalúa programas de promoción de la salud y prevención de la enfermedad, acordes con los problemas más significativos de salud pública de la población que atiende. Los resultados del seguimiento evidencian impacto en la población usuaria. Los programas incluyen, cuando apliquen, mas no se restringen a:
Criterios:
• Salud sexual y reproductiva.
• Crecimiento y desarrollo.
• Programas nutricionales y alimentarios.
• Salud visual.
• Salud oral.
• Enfermedades crónicas y degenerativas.
• Salud mental.
• Enfermedades de transmisión por vectores.
• Prevención de enfermedades infecciosas (enfermedad diarreica aguda e infecciones respiratorias, entre otras).</t>
    </r>
  </si>
  <si>
    <r>
      <t xml:space="preserve">Estándar 34. Código: (AsPL12)
</t>
    </r>
    <r>
      <rPr>
        <sz val="8"/>
        <rFont val="Arial"/>
        <family val="2"/>
      </rPr>
      <t>La organización garantiza que el plan de tratamiento contempla las necesidades de cuidados y
asesoría farmacológica para cada paciente; incluye:
Criterios:
• Diseño del plan farmacológico de tratamiento.
• Aplicación de la política de uso racional de antibiótico.
• Participación del equipo interdisciplinario para la definición de antibiótico si la situación lo requiere.
• Participación del servicio farmacéutico.
• Participación de infectología si la complejidad lo requiere.
• Reconciliación de medicamentos al ingreso.
• Fármacovigilancia.
• Señales de alarma y mecanismos para la separación de medicamentos de aspecto o nombre similar, para evitar errores de administración.
• Revisión de todas las órdenes en esa dependencia antes de la entrega de los medicamentos.
• Mecanismos para comunicar oportunamente al equipo de salud las necesidades específicas de medicamentos del paciente (este criterio no aplica para los servicios ambulatorios). Estos medicamentos hacen referencia a aquellos que el paciente normalmente consume según
un esquema terapéutico por patologías o condiciones diferentes al motivo actual de atención. El equipo de salud debe tener especial cuidado en incorporar estos medicamentos en el plan de tratamiento y consignarlos en su historia clínica.
• Mecanismos para proveer información al usuario o su familia sobre los medicamentos que se van a utilizar. Se presta especial atención durante la utilización de aquellos medicamentos cuyos efectos colaterales o secundarios sean peligrosos o severos, para identificar signos y síntomas tempranos de estos efectos.
• Mecanismo para estudiar, justificar, solicitar y dispensar medicamentos no incluidos en el Plan Obligatorio de Salud.
• Se toman correctivos frente a las desviaciones encontradas.</t>
    </r>
  </si>
  <si>
    <r>
      <rPr>
        <b/>
        <sz val="8"/>
        <rFont val="Arial"/>
        <family val="2"/>
      </rPr>
      <t xml:space="preserve">Estándar 35. Código: (AsPL13)
</t>
    </r>
    <r>
      <rPr>
        <sz val="8"/>
        <rFont val="Arial"/>
        <family val="2"/>
      </rPr>
      <t>La organización tiene definida una metodología para la investigación diagnóstica que busque optimizar el tratamiento; lo anterior se acompaña de análisis y valoraciones diagnósticas que sirvan como líneas de base para observar la respuesta del paciente a los tratamientos prescritos, si su patología o condición clínica lo ameritan.
Criterios:
• La información de la planeación y la investigación diagnóstica se discute entre los miembros del equipo de salud y se comunica oportunamente al usuario y su familia. La constancia de la información brindada debe quedar escrita en la historia clínica.
• Hay un proceso definido para referencia de las órdenes de necesidades diagnósticas, bien sea dentro de la organización u otra diferente, e incluye:
• Una serie de reglas que condicionan cómo son solicitados los exámenes de diagnóstico, cómo son tomadas, identificadas, almacenadas,
transportadas las muestras y cómo se notifican los resultados.
• Las órdenes de exámenes de diagnóstico van acompañadas de información clínica relevante.
• Se instruye al usuario sobre la preparación para la toma de los exámenes.
• Con el fin de garantizar la seguridad en la atención, los resultados están acompañados de una interpretación, en letra legible, con firma, sello, código del responsable y fecha de resultados.
• Se provee información a los usuarios y familiares sobre los resultados de los exámenes o procedimientos diagnósticos. Se presta  especial atención sobre la información brindada a los familiares cuando se trate de pacientes menores de edad, discapacitados o en estado de inconsciencia                                                                                                                                                                     • La organización garantiza un proceso en el que se identifica y designa el personal autorizado para la solicitud de exámenes de diagnóstico.
• Se toman correctivos frente a las desviaciones encontradas.</t>
    </r>
  </si>
  <si>
    <r>
      <rPr>
        <b/>
        <sz val="8"/>
        <rFont val="Arial"/>
        <family val="2"/>
      </rPr>
      <t xml:space="preserve">Estándar 36. Código: (AsPL14)
</t>
    </r>
    <r>
      <rPr>
        <sz val="8"/>
        <rFont val="Arial"/>
        <family val="2"/>
      </rPr>
      <t xml:space="preserve">El laboratorio clínico, cuando la organización realice la toma de muestras para ser referidas a un laboratorio intrainstitucional o interinstitucional, debe contar con procesos basados en buenas prácticas, que garanticen la seguridad, la conservación, la calidad, la confiabilidad y la confidencialidad de las mismas, de acuerdo con la condición clínica del usuario.
Criterios:
• El personal que realiza la toma o que transporta las muestras está capacitado y es sujeto de seguimiento de la adherencia a los procedimientos establecidos.
• La organización tiene estandarizados y controla los tiempos y condiciones de traslado.
• Se toman correctivos frente a las desviaciones encontradas.             </t>
    </r>
  </si>
  <si>
    <r>
      <t xml:space="preserve">Estándar 37. Código: (AsPL15)
</t>
    </r>
    <r>
      <rPr>
        <sz val="8"/>
        <rFont val="Arial"/>
        <family val="2"/>
      </rPr>
      <t>La organización garantiza que en el laboratorio clínico, patología e imagenología se asignan y conocen los responsables de los procesos y se cuenta con protocolos que definen criterios explícitos para:
Criterios:
• Competencias del personal responsable de la atención y mecanismos para su evaluación.
• Marcación de elementos.
• Información clínica mínima que deben contener las solicitudes de exámenes (inclusive aquellos que son de urgencias o se hacen en horario nocturno) y los reportes.
• Registro de las órdenes que no cumplen con el criterio anterior; esta información es compartida y analizada con los profesionales que remiten o solicitan los exámenes, incluye un sistema de asesoría para el correcto diligenciamiento de las órdenes.
• Verificación de la identidad del usuario que se coteja frente a la orden médica y a la marcación de los insumos utilizados en los procedimientos.
• Control de tiempos de traslado de muestras.
• Medición de la oportunidad de los reportes.
• Aceptación o rechazo de muestras o imágenes. Si se aceptan muestras comprometidas o imágenes dudosas, el reporte final debe indicar la naturaleza del problema y precaución al interpretar el resultado. Incluye:
Análisis para identificar las causas que motivaron el daño de la muestra o imagen.
 Información al usuario para la retoma de la muestra o imagen.
• Esta información debe formar parte del programa de Seguridad del Paciente.
• Se toman correctivos frente a las desviaciones encontradas</t>
    </r>
  </si>
  <si>
    <r>
      <rPr>
        <b/>
        <sz val="8"/>
        <rFont val="Arial"/>
        <family val="2"/>
      </rPr>
      <t xml:space="preserve">Estándar 38. Código: (AsPL16)
</t>
    </r>
    <r>
      <rPr>
        <sz val="8"/>
        <rFont val="Arial"/>
        <family val="2"/>
      </rPr>
      <t>La organización cuenta con mecanismos estandarizados de reporte y entrega de resultados de ayudas diagnósticas (laboratorio clínico, patología, imágenes) que garanticen la confiabilidad y la confidencialidad en el manejo de la información. Incluye:
Criterios:
• Tiempos de duración del procesamiento y entrega de resultados. Si por alguna razón los resultados se van a demorar más de lo previsto, se tiene un sistema para avisar al profesional y/o al usuario de dicha demora. La explicación deberá estar acompañada de información precisa de cuándo estará el resultado. Adicionalmente, se analizarán las causas que ocasionaron la demora y se tomarán medidas al respecto.
• Para estos casos, generará un proceso de clasificación y ordenamiento de los exámenes y los procedimientos solicitados, basados en criterios de priorización, con el fin de evacuarlos por orden de prioridad.
• La entrega de todos los resultados de exámenes y procedimientos de manera escrita. En los casos excepcionales, cuando la entrega se haga telefónicamente al equipo de salud, se lleva un registro de quien dicta y quien recibe. En ningún caso, el resultado puede ser entregado de manera verbal al usuario.                                                                                                                                                                          • Proceso de almacenamiento y conservación del reporte original, aun cuando los resultados escritos sean una trascripción o grabación y esta no sea realizada por quien efectuó el análisis de los exámenes.
• Proceso sistemático y periódico de auditoría para identificar la consistencia y la trazabilidad entre los diferentes registros.
• Se garantiza la entrega de todos los reportes al usuario o al médico tratante según lo definido en el proceso, con pautas específicas para la entrega de aquellos resultados que puedan influir en la integridad de las personas (ej.: cáncer, VIH, abuso de cualquier tipo, procedimientos parte de un proceso legal, etc.).
• Un proceso para evaluar la correlación entre la clínica y los resultados de los exámenes realizados.
• La asesoría permanente a los profesionales que lo requieran para la correcta interpretación de los resultados.
• Procedimientos para identificar y evaluar errores en la entrega de resultados. En estos casos, se deberá generar una respuesta inmediata a los interesados dejando constancia de dicha anomalía.
• El análisis de errores en cualquiera de las fases de la entrega de resultados para tomar acciones correctivas.
• Se toman correctivos frente a las desviaciones encontradas.
• Esta información debe formar parte del programa de seguridad del paciente.</t>
    </r>
  </si>
  <si>
    <r>
      <rPr>
        <b/>
        <sz val="8"/>
        <rFont val="Arial"/>
        <family val="2"/>
      </rPr>
      <t>Estándar 39. Código: (AsPL17)</t>
    </r>
    <r>
      <rPr>
        <sz val="8"/>
        <rFont val="Arial"/>
        <family val="2"/>
      </rPr>
      <t xml:space="preserve">
El laboratorio cuenta con un programa de control de calidad interno y externo reconocido y probado.
Criterios:
• Se lleva registro de las acciones de control de calidad y de las acciones correctivas establecidas por la organización, las cuales son conocidas y analizadas.
• Se lleva un registro actualizado de las calibraciones que se hacen para cada prueba cuantitativa en el laboratorio, indicando fecha y resultados de los controles obtenidos.
• El laboratorio tiene un sistema para comparar los resultados del control de calidad externo de las pruebas de proficiencia contra estándares válidos de desempeño, para todas las pruebas que realiza en el laboratorio.
• El laboratorio debe verificar periódicamente la validez del intervalo de análisis de los métodos usados.
• Debe llevar un registro de las fechas y los resultados obtenidos.
• En la sección de Microbiología, el laboratorio debe llevar registros del control de los medios de cultivo, coloraciones y antibiogramas mediante organismos ATCC
• En la sección de hematología, el laboratorio debe procesar mínimo tres niveles de controles de calidad, de manera diaria, y debe llevar un registro correspondiente. En la sección de coagulaciones, el número de niveles de control debe ser mínimo dos.
• Se deben llevar los registros contemplados en los criterios señalados.
• En la sección de Inmunología, el laboratorio debe realizar verificaciones del procedimiento mediante el procesamiento de controles (positivos y negativos) cada vez que se realicen las pruebas.
• El laboratorio debe llevar un registro de las acciones tomadas cuando los resultados del control de calidad externo no cumplan con los límites aceptables. Química, dos niveles; inmunoensayos, mínimo tres niveles.
• Se toman correctivos frente a las desviaciones encontradas.</t>
    </r>
  </si>
  <si>
    <t>EJECUCUION DEL TRATAMIENTO</t>
  </si>
  <si>
    <r>
      <rPr>
        <b/>
        <sz val="8"/>
        <rFont val="Arial"/>
        <family val="2"/>
      </rPr>
      <t>Estándar 41. Código: (AsEJ1)</t>
    </r>
    <r>
      <rPr>
        <sz val="8"/>
        <rFont val="Arial"/>
        <family val="2"/>
      </rPr>
      <t xml:space="preserve">
Existe un plan de cuidado y tratamiento que incorpore de manera integral el análisis de riesgo y las
necesidades del paciente y su familia mediante la adecuada articulación del equipo interdisciplinario
requerido para tal fin.
Criterios:
• La organización garantiza que el tratamiento es ejecutado por un equipo interdisciplinario de salud entrenado y con capacidad técnica y científica para cumplir con dicha función en un equipo de trabajo; La organiza la suficiencia de personal para ejecutar el tratamiento de acuerdo con la complejidad ofrecida.
• Se realizan interconsultas en forma oportuna y se evalúa la efectividad de las mismas.
• La organización promueve y evalúa el trabajo en equipo y la interacción de responsables de tratamiento.
• Se realiza valoración nutricional.
• Se tienen en cuenta todos los riesgos principales de los pacientes.
• La organización garantiza que el profesional tratante provee información básica al usuario y su familia como resultado de su atención.
• Se toman correctivos frente a las desviaciones encontradas.</t>
    </r>
  </si>
  <si>
    <r>
      <rPr>
        <b/>
        <sz val="8"/>
        <rFont val="Arial"/>
        <family val="2"/>
      </rPr>
      <t>Estándar 43. Código: (AsEJ3)</t>
    </r>
    <r>
      <rPr>
        <sz val="8"/>
        <rFont val="Arial"/>
        <family val="2"/>
      </rPr>
      <t xml:space="preserve">
El cuidado y tratamiento son consistentes con los estándares de práctica basados en la mejor evidencia disponible.
Criterios:
• La organización cuenta con un sistema periódico de evaluación interna de una muestra de historias clínicas realizada por pares para efectos de monitorización y mejoramiento de los procesos de atención o las guías de práctica clínica.
• La organización cuenta con mecanismos que garantizan que los procesos de atención o cuidados en salud a sus pacientes (así como el manejo de sus eventos adversos) están sujetos a las guías de práctica clínica y/o guías de realización de procedimientos diagnósticos, previamente definidos.
• La auditoría para el mejoramiento de la calidad evalúa que el cuidado y el tratamiento sean consistentes con las guías, mide la adherencia, retroalimenta y promueve medidas de mejoramiento.
• Se evalúan la disponibilidad, la facilidad de consulta, la actualización y el uso de las guías y la cobertura de las mismas.
• La atención al paciente se realiza en forma multidisciplinaria, lo cual es acorde con las guías de práctica clínica de la organización.
• La organización garantiza la prestación de los servicios de apoyo (enfermería, psicología y terapias) en forma oportuna y efectiva.
• Se evalúa la adherencia al plan de cuidado y al tratamiento</t>
    </r>
  </si>
  <si>
    <r>
      <rPr>
        <b/>
        <sz val="8"/>
        <rFont val="Arial"/>
        <family val="2"/>
      </rPr>
      <t xml:space="preserve">Estándar 44. Código: (AsEJ4)
</t>
    </r>
    <r>
      <rPr>
        <sz val="8"/>
        <rFont val="Arial"/>
        <family val="2"/>
      </rPr>
      <t>La organización tiene estandarizado un proceso específico para identificación de víctimas de maltrato infantil, abuso sexual o violencia intrafamiliar. Define y adopta criterios para su abordaje y manejo inicial, notificación a los entes y/o autoridades pertinentes, seguimiento y consejería psicológica y espiritual (atendiendo sus creencias religiosas).
Criterios:
• La organización adopta la guía de cadena de custodia establecida por la autoridad competente, cuando aplique, incluyendo la seguridad y conservación de pruebas legales.
• La organización tiene documentadas las estrategias para la detección e intervención de estos casos de violencia y controla la adherencia a su aplicación.
• La organización tiene un protocolo para la notificación de este tipo de eventos, incluida la constancia del reporte en la historia clínica.
• Los profesionales han sido capacitados para detectar los casos de maltrato infantil, abuso sexual y violencia intrafamiliar.
• Se toman correctivos frente a las desviaciones encontradas.</t>
    </r>
  </si>
  <si>
    <r>
      <t xml:space="preserve">Estándar 45. Código: (AsEJ5)
</t>
    </r>
    <r>
      <rPr>
        <sz val="8"/>
        <rFont val="Arial"/>
        <family val="2"/>
      </rPr>
      <t>La organización tiene procesos estandarizados para garantizar que durante la ejecución del tratamiento el usuario tiene el derecho, si así lo solicita o requiere, a una segunda opinión calificada de su condición médica. Este derecho debe ser informado a través de cualquier mecanismo con que cuente la organización, incluido el mismo profesional tratante.
Criterios:
• El profesional tratante debe estar informado de este derecho.
• La organización debe respetar este derecho y en ningún caso puede rechazar o limitar el acceso al usuario si este decide volver a consultar.
• La organización cuenta con mecanismos para analizar en forma interdisciplinaria, cuando la condición lo amerite, casos complejos o complicados y ofrecer alternativas de manejo.
• La ejecución del tratamiento aborda estrategias de humanización de la atención.</t>
    </r>
  </si>
  <si>
    <r>
      <rPr>
        <b/>
        <sz val="8"/>
        <rFont val="Arial"/>
        <family val="2"/>
      </rPr>
      <t xml:space="preserve">Estándar 46. Código: (AsEJ6)
</t>
    </r>
    <r>
      <rPr>
        <sz val="8"/>
        <rFont val="Arial"/>
        <family val="2"/>
      </rPr>
      <t>La organización cuenta con estrategias estandarizadas de educación en salud a los usuarios, las
cuales responden a las necesidades de la población objeto                                                                                                                     Criterios:
• Los parámetros que se utilicen para definir las necesidades de educación en salud deben estar contempladas en el contenido de las guías de atención.
• El proceso cuenta con metas y objetivos claramente definidos, con un sistema de evaluación (incluyendo indicadores de satisfacción del usuario) y un sistema proactivo de mercadeo o información a los potenciales usuarios.
• Los programas se apoyan con materiales educativos que faciliten el cumplimiento del objetivo.
• Cuando existen grupos específicos de educación diferentes al equipo de salud tratante, debe existir un mecanismo definido de retroalimentación al grupo asistencial tratante. De todo lo anterior debe quedar constancia en la historia clínica del paciente.
• La educación al usuario incluye su participación en la seguridad durante el proceso de la atención.</t>
    </r>
  </si>
  <si>
    <r>
      <rPr>
        <b/>
        <sz val="8"/>
        <rFont val="Arial"/>
        <family val="2"/>
      </rPr>
      <t xml:space="preserve">Estándar 48. Código: (AsEV2)
</t>
    </r>
    <r>
      <rPr>
        <sz val="8"/>
        <rFont val="Arial"/>
        <family val="2"/>
      </rPr>
      <t>La organización tiene un proceso estandarizado que monitoriza sistemática y periódicamente los comentarios de los usuarios manifestados como sugerencias, solicitudes personales, felicitaciones, quejas y reclamos de los usuarios y cuenta con un mecanismo para responder en forma oportuna y efectiva y retroalimentar al personal de la institución sobre el comportamiento o tendencia del proceso y la intervención implementada para su mejoramiento. Incluye:
Criterios:
• Consolidación, análisis y formulación e implementación de acciones de mejoramiento.
• Conocimiento del proceso por todas aquellas personas que tienen contacto directo con público.
• Capacitación sobre los cambios y el mejoramiento realizados.
• Indicadores de oportunidad y efectividad en las respuestas.</t>
    </r>
  </si>
  <si>
    <r>
      <rPr>
        <b/>
        <sz val="8"/>
        <rFont val="Arial"/>
        <family val="2"/>
      </rPr>
      <t xml:space="preserve">Estándar 49. Código: (AsEV3)
</t>
    </r>
    <r>
      <rPr>
        <sz val="8"/>
        <rFont val="Arial"/>
        <family val="2"/>
      </rPr>
      <t>La organización cuenta con una definición interna de lo que constituye ser un consultador crónico de un determinado servicio, y tiene procesos establecidos para cuantificar y generar acciones encaminadas a evaluar y controlar tal situación.
Criterios:
• La organización garantiza que el personal asistencial conoce la definición y el proceso referidos en el estándar.
• El personal que interviene en el proceso lo aplica, acorde con lo definido por la organización.
• La evaluación de la adecuación de la utilización del servicio se hace con base en criterios explícitos y priorizando la seguridad del paciente.</t>
    </r>
  </si>
  <si>
    <r>
      <rPr>
        <b/>
        <sz val="8"/>
        <rFont val="Arial"/>
        <family val="2"/>
      </rPr>
      <t>Estándar 52. Código: (AsSAL2)</t>
    </r>
    <r>
      <rPr>
        <sz val="8"/>
        <rFont val="Arial"/>
        <family val="2"/>
      </rPr>
      <t xml:space="preserve">
La organización asegura un plan de coordinación con otras organizaciones y comunidades relevantes
en la prevención de enfermedades y la promoción, protección y mejoramiento de la salud de la población a la que presta sus servicios.
Criterios:
• La organización asegura que las políticas, directrices, procesos y procedimientos para la prevención de enfermedades y promoción de la salud están alineados con las normas nacionales y territoriales de salud pública.
• La organización asegura la existencia y aplicación de directrices y/ o procedimientos para el seguimiento de la prevención de las enfermedades y la salud después de la salida del paciente</t>
    </r>
  </si>
  <si>
    <r>
      <rPr>
        <b/>
        <sz val="8"/>
        <rFont val="Arial"/>
        <family val="2"/>
      </rPr>
      <t>Estándar 55. Código: (AsREF3)</t>
    </r>
    <r>
      <rPr>
        <sz val="8"/>
        <rFont val="Arial"/>
        <family val="2"/>
      </rPr>
      <t xml:space="preserve">
En caso que el profesional del laboratorio o sus directivas necesiten referir una muestra de un usuario entre la red a un laboratorio de diferente complejidad, de su misma red de servicios o a otra organización diferente, se deberán garantizar los siguientes procesos:
Criterios:
• La organización cuenta con protocolos y criterios explícitos para los casos que se remiten: motivos de referencia, fechas, lugares, información del usuario, cuándo y dónde se remiten, entre otros. Estos protocolos están respaldados por la existencia de la documentación necesaria que respalde este proceso.
• La organización garantiza que las remisiones a laboratorios de diferente complejidad cuentan con la información clínica relevante del paciente.
• Brinda información clara y completa al usuario o su familia sobre los procedimientos administrativos a seguir para obtener el servicio al que se refieren las muestras.
• Existe un protocolo de mantenimiento y conservación de las muestras previo al envío.
• Existe un proceso que garantiza la seguridad de las muestras que se han referido y que no se presente confusión respecto a la muestra e identidad.
• Existe un protocolo de recepción de muestras transportadas y se llevan estadísticas de segundas muestras por problemas pre analíticos</t>
    </r>
  </si>
  <si>
    <r>
      <rPr>
        <b/>
        <sz val="8"/>
        <rFont val="Arial"/>
        <family val="2"/>
      </rPr>
      <t>Estándar 56. Código: (AsREF4)</t>
    </r>
    <r>
      <rPr>
        <sz val="8"/>
        <rFont val="Arial"/>
        <family val="2"/>
      </rPr>
      <t xml:space="preserve">
En imagenología se cuenta con un proceso o mecanismo, al egreso del proceso de atención al usuario, para informar sobre los trámites que se deben realizar en caso de necesitar un proceso de remisión o solicitud de cita con otro prestador. Este proceso podrá estar en cabeza del profesional tratante o en otro personal de la organización que ha sido oficialmente delegado para realizar esta labor. Lo anterior no implica la existencia de un servicio o unidad funcional para realizar dicha labor.</t>
    </r>
  </si>
  <si>
    <r>
      <rPr>
        <b/>
        <sz val="8"/>
        <rFont val="Arial"/>
        <family val="2"/>
      </rPr>
      <t>Estándar 57. Código: (AsREF5)</t>
    </r>
    <r>
      <rPr>
        <sz val="8"/>
        <rFont val="Arial"/>
        <family val="2"/>
      </rPr>
      <t xml:space="preserve">
En los servicios de habilitación y rehabilitación se cuenta con un mecanismo al egreso del proceso de atención al usuario para informar al paciente sobre los trámites que se deben realizar en caso de necesitar remisión o cita con otro prestador.</t>
    </r>
  </si>
  <si>
    <r>
      <t xml:space="preserve">Estándar 59. Código: (AsSIR1)
</t>
    </r>
    <r>
      <rPr>
        <sz val="8"/>
        <rFont val="Arial"/>
        <family val="2"/>
      </rPr>
      <t>Existe una definición explícita de las razones de conformación de la red y el diseño está en función
de ofrecer facilidades de atención al paciente y su familia.</t>
    </r>
  </si>
  <si>
    <r>
      <rPr>
        <b/>
        <sz val="8"/>
        <rFont val="Arial"/>
        <family val="2"/>
      </rPr>
      <t xml:space="preserve">Estándar 71. Código: (AsSIR13)
</t>
    </r>
    <r>
      <rPr>
        <sz val="8"/>
        <rFont val="Arial"/>
        <family val="2"/>
      </rPr>
      <t>La gerencia de la red debe articular las tecnologías de soporte clínico (ej. laboratorio) y de soporte administrativo (ej. sistemas de facturación) y evitar la duplicación de información o el gasto innecesario de recursos.</t>
    </r>
  </si>
  <si>
    <r>
      <t xml:space="preserve">Estándar 72. Código: (AsSIR14)
</t>
    </r>
    <r>
      <rPr>
        <sz val="8"/>
        <rFont val="Arial"/>
        <family val="2"/>
      </rPr>
      <t>La gerencia de la red garantiza que cada uno de los prestadores que la conforman  condiciones de ambiente físico acordes con los desarrollos planificados, las políticas organizacionales y las exigencias de la acreditación.</t>
    </r>
  </si>
  <si>
    <r>
      <rPr>
        <b/>
        <sz val="8"/>
        <rFont val="Arial"/>
        <family val="2"/>
      </rPr>
      <t xml:space="preserve">Estándar 73. Código: (AsSIR15)
</t>
    </r>
    <r>
      <rPr>
        <sz val="8"/>
        <rFont val="Arial"/>
        <family val="2"/>
      </rPr>
      <t>La gerencia de la red cuenta con mecanismos de planeación y operativización de programas que identifiquen el mejor balance de costos y beneficios en el uso de la tecnología entre los diferentes prestadores que hacen parte de la red, acorde con el grado de complejidad de los prestadores.</t>
    </r>
  </si>
  <si>
    <r>
      <t xml:space="preserve">Estándar 74. Código: (AsSIR16)
</t>
    </r>
    <r>
      <rPr>
        <sz val="8"/>
        <rFont val="Arial"/>
        <family val="2"/>
      </rPr>
      <t>Existe un plan de mediano plazo para la presentación a la acreditación de todas las sedes integradas en red. En caso de presentación gradual, debe precisarse el tiempo del proceso completo e incluir en primer  término la sede principal y las sedes en las que se atiende el mayor número de usuarios.</t>
    </r>
  </si>
  <si>
    <t>ESTANDARES DE ACREDITACION - AUTO EVALUACION</t>
  </si>
  <si>
    <t>GRUPO DE ESTÁNDARES DE DIRECCIONAMIENTO (DIR)</t>
  </si>
  <si>
    <r>
      <t xml:space="preserve">Estándar 76. Código: (DIR1)
</t>
    </r>
    <r>
      <rPr>
        <sz val="8"/>
        <rFont val="Arial"/>
        <family val="2"/>
      </rPr>
      <t>Existe un proceso periódico y sistemático para definir y replantear el direccionamiento estratégico de la organización, el cual debe incluir entre otros los siguientes criterios:
Criterios:
• La junta directiva, el equipo directivo y las personas claves de la organización participan en la definición, la revisión y la actualización del direccionamiento estratégico.
• Aspectos éticos y normativos.
• Los cambios del entorno.
• La seguridad del paciente y los colaboradores.
• El enfoque y la gestión de riesgo.
• La humanización durante la atención del usuario y su familia.
• La planeación, el desarrollo y la gestión de la tecnología en salud.
• Análisis de los aspectos de la comunidad (valores, creencias, costumbres, barreras económicas, geográficas, sociales, culturales) que orienten la prestación de los servicios.
• La sinergia y la coordinación entre los diferentes prestadores para la atención de los usuarios.
• Responsabilidad social con el usuario, los colaboradores, la comunidad y el medio ambiente.
• La misión define claramente el propósito de la organización y sus relaciones con la comunidad que sirve.
• La visión enfoca a la organización en el desarrollo de sus servicios.
• La voz del cliente interno y su responsabilidad frente a sus colaboradores.
• Las necesidades del usuario y su familia.
• La organización identifica e interactúa con las principales organizaciones dentro y fuera del sector para la cooperación en el desarrollo de un medio ambiente saludable
• Ejercicios sistemáticos de referenciación comparativa y competitiva que fortalezcan el mejoramiento</t>
    </r>
  </si>
  <si>
    <r>
      <t xml:space="preserve">Estándar 77. Código: (DIR 2)
</t>
    </r>
    <r>
      <rPr>
        <sz val="8"/>
        <rFont val="Arial"/>
        <family val="2"/>
      </rPr>
      <t>La organización construye a partir del direccionamiento estratégico su plan estratégico. Su formulación está estandarizada, al igual que su divulgación, seguimiento y evaluación.
Criterios:
• Los objetivos contenidos en el plan estratégico son priorizados, ejecutados y evaluados.
• La organización garantiza la formulación participativa del plan estratégico, a partir del cual se formulan los planes operativos, en coherencia con el marco estratégico de la organización.
• Los planes estratégicos y operativos son aprobados en la instancia que corresponda.
• Se han asignado y aprobado recursos financieros, físicos y talento humano al plan estratégico para su implementación.
• Existe un sistema de difusión, seguimiento y monitoreo de los resultados del plan estratégico.
• La junta directiva evalúa el cumplimiento del plan estratégico.</t>
    </r>
  </si>
  <si>
    <r>
      <t xml:space="preserve">Estándar 78. Código: (DIR3)
</t>
    </r>
    <r>
      <rPr>
        <sz val="8"/>
        <rFont val="Arial"/>
        <family val="2"/>
      </rPr>
      <t>La organización garantiza el despliegue y la comprensión del direccionamiento y el plan estratégico
a todos los niveles de la organización y partes interesadas.
Criterio:
• Se evalúan las desviaciones encontradas y se implementan las acciones de mejora</t>
    </r>
  </si>
  <si>
    <r>
      <t xml:space="preserve">Estándar 79. Código: (DIR.4.)
</t>
    </r>
    <r>
      <rPr>
        <sz val="8"/>
        <rFont val="Arial"/>
        <family val="2"/>
      </rPr>
      <t>La alta dirección promueve desarrolla y evalúa el resultado de acciones orientadas a la atención centrada en el usuario y su familia, el mejoramiento continuo, la humanización de la atención, el enfoque y la gestión del riesgo, la seguridad del paciente y los colaboradores, la gestión de la tecnología en salud, la transformación cultural y la responsabilidad social.</t>
    </r>
  </si>
  <si>
    <r>
      <t xml:space="preserve">Estándar 80. Código: (DIR.5)
</t>
    </r>
    <r>
      <rPr>
        <sz val="8"/>
        <rFont val="Arial"/>
        <family val="2"/>
      </rPr>
      <t>La política de atención humanizada y el respeto hacia el paciente, su privacidad y dignidad es promovida, desplegada y evaluada por la alta dirección en todos los colaboradores de la organización, independientemente del tipo de vinculación. Se toman correctivos frente a las desviaciones encontradas.</t>
    </r>
  </si>
  <si>
    <r>
      <t xml:space="preserve">Estándar 81. Código: (DIR.6)
</t>
    </r>
    <r>
      <rPr>
        <sz val="8"/>
        <rFont val="Arial"/>
        <family val="2"/>
      </rPr>
      <t>La organización tiene diseñada, implementada y evaluada una política de prestación de servicios de
salud para promover, proteger y mejorar la salud de la población a la que sirve, sin discriminación. La
política es parte del direccionamiento estratégico y se articula con la política de calidad de la institución.
Criterios:
• La política de prestación de servicios está dirigida a usuarios, familiares y colaboradores.
• La política refleja las necesidades en salud del tipo de usuarios o de la población a la que presta sus servicios y promueve el uso de la evidencia y de buenas prácticas en atención primaria en salud y salud pública, según corresponda.
• La organización asegura que las políticas, las directrices, los procesos y los procedimientos de prevención de enfermedades y promoción de la salud están alineados con las normas nacionales y territoriales de salud pública.
• Tiene definidos el despliegue y la asignación de recursos y responsabilidades para su aplicación, evaluación y revisión.
• El personal está familiarizado con la política de prevención de enfermedades y promoción de la salud y se incluye en los procesos de inducción del personal nuevo.
• Se asegura un plan para la evaluación de la política, incluidas las directrices para la recolección y el análisis de datos sobre la prevención de las enfermedades y la promoción de la salud y se verifica su cumplimiento.
• Se asegura la competencia necesaria del personal asistencial y de apoyo que tiene a su cargo la implementación de la política para llevar a cabo la prevención de enfermedades y la promoción de la salud.
• Se asegura la presencia de estructuras e instalaciones, incluidos los recursos, espacio, equipo, etc., a fin de aplicar la prevención de las enfermedades y las actividades de promoción de la salud.</t>
    </r>
  </si>
  <si>
    <r>
      <rPr>
        <b/>
        <sz val="8"/>
        <rFont val="Arial"/>
        <family val="2"/>
      </rPr>
      <t xml:space="preserve">Estándar 82. Código: (DIR7)
</t>
    </r>
    <r>
      <rPr>
        <sz val="8"/>
        <rFont val="Arial"/>
        <family val="2"/>
      </rPr>
      <t>Existe un proceso para establecer los parámetros a partir de los cuales el plan estratégico y los planes operativos son ejecutados. El proceso garantiza la viabilidad financiera de la organización a través de la confirmación de la disponibilidad de recursos para soportar los actuales y futuros servicios y programas de la organización.</t>
    </r>
  </si>
  <si>
    <r>
      <t xml:space="preserve">Estándar 83. Código: (DIR8)
</t>
    </r>
    <r>
      <rPr>
        <sz val="8"/>
        <rFont val="Arial"/>
        <family val="2"/>
      </rPr>
      <t>Existe un proceso para evaluar integralmente la gestión clínica y el modelo de prestación de la organización, que con base en procesos de evaluación de la calidad en la organización, le hace seguimiento a:
Criterios:
• Resultado de los indicadores del sistema de información para la calidad.
• Evaluación de la gestión clínica incluyendo los resultados clínicos ajustados.
• Evaluación de los atributos de la calidad y su mejoramiento
• Evaluación de la revisión de utilización de los servicios: Sobreutilización y subutilización
• El enfoque y los resultados de la Auditoria para el Mejoramiento de la Calidad en la organización.
• Evaluación de gestión de riesgo.
• Se toman correctivos frente a las desviaciones encontradas.</t>
    </r>
  </si>
  <si>
    <r>
      <rPr>
        <b/>
        <sz val="8"/>
        <rFont val="Arial"/>
        <family val="2"/>
      </rPr>
      <t xml:space="preserve">Estándar 84. Código: (DIR9)
</t>
    </r>
    <r>
      <rPr>
        <sz val="8"/>
        <rFont val="Arial"/>
        <family val="2"/>
      </rPr>
      <t>La organización garantiza la orientación al personal, la cual está alineada con el direccionamiento estratégico de la organización.
Criterios:
• Desarrollo de: Seguridad del paciente, humanización, gestión del riesgo y gestión de la tecnología.
• Inducción y reinduccion.
• Evaluación de la aplicación del direccionamiento estratégico en el desempeño del colaborador.
• Se toman correctivos frente a las desviaciones encontradas.</t>
    </r>
  </si>
  <si>
    <r>
      <rPr>
        <b/>
        <sz val="8"/>
        <rFont val="Arial"/>
        <family val="2"/>
      </rPr>
      <t xml:space="preserve">Estándar 85. Código: (DIR10)
</t>
    </r>
    <r>
      <rPr>
        <sz val="8"/>
        <rFont val="Arial"/>
        <family val="2"/>
      </rPr>
      <t>• Existen procesos y procedimientos de asesoría y educación continuada a la junta directiva.
Criterios:
• Todos los integrantes de la junta directiva reciben a su ingreso orientación de la organización y sus funciones y de los procesos de direccionamiento en salud, así como sobre cómo realizar reuniones exitosas. Esta orientación está soportada con educación continuada en el tiempo.
• La educación continuada debe estar en el contexto de la filosofía, las políticas y los procesos inherentes a la atención de los clientes y sus familias.
• Está definido cuándo y cómo los directores de las unidades funcionales asesoran a la junta.
• Se toman correctivos frente a las desviaciones encontradas</t>
    </r>
  </si>
  <si>
    <r>
      <t xml:space="preserve">Estándar 86. Código: (DIR11)
</t>
    </r>
    <r>
      <rPr>
        <sz val="8"/>
        <rFont val="Arial"/>
        <family val="2"/>
      </rPr>
      <t>En las instituciones con sedes integradas en red, existe un proceso de direccionamiento estratégico
central para la red, único, compartido entre todos, el cual incluye la descripción clara de cuál es el papel
de cada uno de los prestadores de la red en la consecución de los logros comunes. Lo anterior no es
óbice para que cada uno de los prestadores posea un plan estratégico de trabajo fundamentado en los
objetivos y metas del direccionamiento estratégico de la red, mencionado anteriormente.
Criterios:
• El direccionamiento estratégico, en sus objetivos y estrategias, establece cómo se generan la sinergia y la coordinación en torno al usuario entre las diferentes sedes. La gerencia de la red cuenta con mecanismos para demostrar los resultados de dicha sinergia.
• El sistema de información debe proveer los datos para la evaluación de estos mecanismos.
• El presente estándar no exime a cada uno de los diferentes prestadores que hacen parte de la red de cumplir con los demás estándares y secciones descritos en este manual.
• La planeación y el gerenciamiento del estándar, si bien deben ser centralizados en cabeza de una red, no implica que las instituciones que la conforman no hagan parte de la planeación, la monitorización y la mejora de dichos procesos, de acuerdo con las directrices emanadas de la gerencia de la red.
• El estándar debe ser cumplido sin importar si las instalaciones físicas de los diferentes prestadores son propiedad o no de la organización que gerencia la red</t>
    </r>
  </si>
  <si>
    <r>
      <t xml:space="preserve">Estándar 87. Código: (DIR12)
</t>
    </r>
    <r>
      <rPr>
        <sz val="8"/>
        <rFont val="Arial"/>
        <family val="2"/>
      </rPr>
      <t>Existe un proceso para establecer los parámetros de la relación docencia-servicio, alineados con el direccionamiento estratégico de la organización. Esto incluye:
Criterios:
• Personal clínico-docente con formación en pedagogía.
• Experiencia docente.
• Políticas de formación y educación continuada.
• Políticas de investigación.
• Plan de desarrollo docente.
• Definición clara de roles.
• Asignación de responsabilidades.
• Definición de recursos aportados por las partes. Evaluación de competencias.
• Evaluación de la relación docencia-servicio por parte de la alta dirección.</t>
    </r>
  </si>
  <si>
    <t>GRUPO DE ESTÁNDARES DE GERENCIA (GER)</t>
  </si>
  <si>
    <r>
      <t xml:space="preserve">Estándar 89. Código: (GER1)
</t>
    </r>
    <r>
      <rPr>
        <sz val="8"/>
        <rFont val="Arial"/>
        <family val="2"/>
      </rPr>
      <t>Los procesos de la organización identifican y responden a las necesidades y expectativas de sus clientes y proveedores, internos y externos, de acuerdo con los objetivos de las unidades funcionales y evalúa la efectividad de su respuesta a los procesos.
Criterios:
• Una metodología para identificar y actualizar periódicamente las necesidades y las expectativas de sus clientes y proveedores.
• Un grupo o equipo para planear y dar respuesta a las necesidades y evaluar la efectividad de las respuestas.
• La descripción del proceso de atención al cliente.</t>
    </r>
  </si>
  <si>
    <r>
      <rPr>
        <b/>
        <sz val="8"/>
        <rFont val="Arial"/>
        <family val="2"/>
      </rPr>
      <t xml:space="preserve">Estándar 90. Código: (GER. 2)
</t>
    </r>
    <r>
      <rPr>
        <sz val="8"/>
        <rFont val="Arial"/>
        <family val="2"/>
      </rPr>
      <t>La alta dirección promueve, despliega y evalúa que, durante el proceso de atención, los colaboradores
de la organización desarrollan en el usuario y familia competencias sobre el Autocuidado de su salud
mediante el entrenamiento en actividades de promoción de la salud y prevención de la enfermedad</t>
    </r>
  </si>
  <si>
    <r>
      <rPr>
        <b/>
        <sz val="8"/>
        <rFont val="Arial"/>
        <family val="2"/>
      </rPr>
      <t xml:space="preserve">Estándar 91. Código: (GER. 3)
</t>
    </r>
    <r>
      <rPr>
        <sz val="8"/>
        <rFont val="Arial"/>
        <family val="2"/>
      </rPr>
      <t>Existen políticas organizacionales para definir tipo, suficiencia, cobertura, complejidad y amplitud
de los servicios que se han de proveer.</t>
    </r>
  </si>
  <si>
    <r>
      <t xml:space="preserve">Estándar 92. Código: (GER. 4)
</t>
    </r>
    <r>
      <rPr>
        <sz val="8"/>
        <rFont val="Arial"/>
        <family val="2"/>
      </rPr>
      <t>La alta gerencia tiene definido e implementado un sistema de gestión del riesgo articulado con el
direccionamiento estratégico el cual:
Criterios:
• Responde a una política organizacional.
• Cuenta con herramientas y metodologías para identificar, priorizar, evaluar e intervenir los riesgos.
• Incluye los riesgos relacionados con la atención en salud, los estratégicos y administrativos.
• Realiza acciones de evaluación y mejora.</t>
    </r>
  </si>
  <si>
    <r>
      <t xml:space="preserve">Estándar 93. Código: (GER. 5)
</t>
    </r>
    <r>
      <rPr>
        <sz val="8"/>
        <rFont val="Arial"/>
        <family val="2"/>
      </rPr>
      <t>• La alta gerencia promueve la comparación sistemática con referentes internos, nacionales e
internacionales e incluye:
Criterios:
• Un proceso planificado para la referenciación en el que se priorizan las prácticas que son objeto de esta referenciación.
• Una metodología para identificar los mejores referentes internos y externos (parámetros de referencia, indicadores, metas, etc.).
• Procesos de gestión clínica: adherencia a guías de práctica clínica, diligenciamiento de historia clínica y pertinencia diagnóstica, entre otros.
• Evaluación de resultados ajustados por riesgo.
• Eventos adversos.
• Seguridad del paciente, humanización, gestión del riesgo y gestión de la tecnología.
• Se implementan acciones de mejora a partir de los procesos de referenciación realizado.</t>
    </r>
  </si>
  <si>
    <r>
      <t xml:space="preserve">Estándar 94. Código: (GER.6)
</t>
    </r>
    <r>
      <rPr>
        <sz val="8"/>
        <rFont val="Arial"/>
        <family val="2"/>
      </rPr>
      <t>Existe un proceso por parte de la alta gerencia que garantice una serie de recursos para apoyar todas las labores de monitorización y mejoramiento de la calidad. El soporte es demostrado a través de:                                                                                                                                                   Criterios:
• Promover la interacción de la alta gerencia con grupos de trabajo en las unidades.
• Un sistema de entrenamiento, acompañamiento y retroalimentación.
• Apoyo al desarrollo de: Seguridad del paciente, humanización, gestión del riesgo y gestión de la tecnología.
• Identificación y remoción de barreras para el mejoramiento.
• Reconocimiento a la labor de las unidades funcionales de la organización</t>
    </r>
  </si>
  <si>
    <r>
      <t xml:space="preserve">Estándar 95. Código: (GER.7)
</t>
    </r>
    <r>
      <rPr>
        <sz val="8"/>
        <rFont val="Arial"/>
        <family val="2"/>
      </rPr>
      <t>La organización garantiza un proceso estructurado, implementado y evaluado para el desarrollo y
el logro de las metas y los objetivos de los planes operativos.
Criterios:
• Son consistentes con los valores, misión y visión de la organización.
• Proveen orientación para el proceso de atención del cliente.
• Son consistentes con el proceso de atención del cliente y su familia.
• Cuentan con un sistema para su monitorización, su estandarización y método de seguimiento</t>
    </r>
  </si>
  <si>
    <r>
      <t xml:space="preserve">Estándar 96. Código: (GER.8)
</t>
    </r>
    <r>
      <rPr>
        <sz val="8"/>
        <rFont val="Arial"/>
        <family val="2"/>
      </rPr>
      <t>La gerencia de la organización garantiza una serie de procesos para que las unidades funcionales
trabajen en la consecución de la política y los objetivos organizacionales, fomentando en cada
una de ellas el desarrollo autónomo de su gestión, seguimiento y medición de los procesos. La
gerencia deberá garantizar el acompañamiento permanente, sostenimiento y seguimiento de
dichos objetivos centrados en el paciente</t>
    </r>
  </si>
  <si>
    <r>
      <rPr>
        <b/>
        <sz val="8"/>
        <rFont val="Arial"/>
        <family val="2"/>
      </rPr>
      <t xml:space="preserve">Estándar 97. Código: (GER.9)
</t>
    </r>
    <r>
      <rPr>
        <sz val="8"/>
        <rFont val="Arial"/>
        <family val="2"/>
      </rPr>
      <t>La organización garantiza la implementación de la política de humanización, el cumplimiento del código de ética, el cumplimiento del código de buen gobierno y la aplicación de los deberes y los derechos del cliente interno y del paciente y su familia. Algunos de los derechos de los clientes internos y del paciente y su familia incluyen:
Criterios:
• Dignidad personal.
• Privacidad.
• Seguridad.
• Respeto.
• Comunicación</t>
    </r>
  </si>
  <si>
    <r>
      <rPr>
        <b/>
        <sz val="8"/>
        <rFont val="Arial"/>
        <family val="2"/>
      </rPr>
      <t xml:space="preserve">Estándar 98. Código: (GER.10)
</t>
    </r>
    <r>
      <rPr>
        <sz val="8"/>
        <rFont val="Arial"/>
        <family val="2"/>
      </rPr>
      <t>Existe un mecanismo implementado y evaluado en el ámbito organizacional para prevenir y controlar el
comportamiento agresivo y abusivo de los trabajadores y de los pacientes, sus familias o sus responsables, dirigido hacia otros clientes, familias, visitantes y colaboradores. El proceso contempla:
Criterios:
• Una política clara emanada de la alta gerencia que defina las normas de comportamiento frente a los clientes y los compañeros de trabajo.
• Una política clara de protección de los colaboradores frente a comportamientos agresivos y abusivos de los clientes.
• Un mecanismo para evaluar los casos y establecer las acciones a que haya lugar
• Un mecanismo para asistir a aquellos que han sido, o son, víctimas de abuso o comportamientos agresivos dentro su estancia en la institución. Esto incluye a todos los colaboradores de la organización, personal en práctica formativa, docentes e investigadores.
• Un mecanismo explícito para reportar a las autoridades competentes los comportamientos agresivos y abusos                                                                                                                                                                                                                           • Los clientes internos y el paciente y su familia o responsable, conocen el mecanismo para reportar cuando son agredidos durante
su estancia en la organización.
• La organización cuenta con una estrategia para educar a los colaboradores y clientes que presentaron conductas de abuso o
comportamientos agresivos hacia otras personas. Esto incluye a personal en prácticas formativas, docentes e investigadores.
• La organización cuenta con un mecanismo de seguimiento de estos casos y una estrategia para manejar las reincidencias.</t>
    </r>
  </si>
  <si>
    <r>
      <rPr>
        <b/>
        <sz val="8"/>
        <rFont val="Arial"/>
        <family val="2"/>
      </rPr>
      <t xml:space="preserve">Estándar 99. Código: (GER.11)
</t>
    </r>
    <r>
      <rPr>
        <sz val="8"/>
        <rFont val="Arial"/>
        <family val="2"/>
      </rPr>
      <t>Existe un proceso para la asignación y gestión de recursos financieros, físicos, tecnológicos y el talento humano, de acuerdo con la planeación de la organización, de cada proceso y de cada unidad funcional. Lo anterior se logra a través de:
Criterios:
• Revisión de prioridades en el plan estratégico.
• Evaluación de la calidad provista a los clientes durante el proceso de atención.
• Evaluación de los recursos disponibles.
• Balance oferta-demanda.
• Análisis de los presupuestos.
• Evaluación de costos.</t>
    </r>
  </si>
  <si>
    <r>
      <rPr>
        <b/>
        <sz val="8"/>
        <rFont val="Arial"/>
        <family val="2"/>
      </rPr>
      <t xml:space="preserve">Estándar 100. Código: (GER.12)
</t>
    </r>
    <r>
      <rPr>
        <sz val="8"/>
        <rFont val="Arial"/>
        <family val="2"/>
      </rPr>
      <t>Existe un proceso implementado y evaluado para la protección y el control de los recursos, articulado con la gestión del riesgo. Se logra mediante :
Criterios:
• Monitorización del presupuesto de la organización, el presupuesto de los planes estratégicos y el plan operativo
• Monitorización y gestión de la cartera.
• Análisis sistemático y gestión sobre resultados de indicadores financieros.
• Evaluación del impacto del plan estratégico y de los planes operativos.
• Análisis de la productividad.
• Análisis de costos.
• Gestión de inventarios.
• Gestión de seguros.
• Fomento de la cultura del buen uso de los recursos.
• Aplicación del código de ética en el uso de los recursos.
• Auditoría y mejoramiento de procesos.
• Seguimiento de contingencias cubiertas por accidentes de trabajo, enfermedad profesional y accidentes de tránsito, entre otros,
• Auditoría y seguimiento del pago de incapacidades.</t>
    </r>
  </si>
  <si>
    <r>
      <t xml:space="preserve">Estándar 101. Código: (GER.13)
</t>
    </r>
    <r>
      <rPr>
        <sz val="8"/>
        <rFont val="Arial"/>
        <family val="2"/>
      </rPr>
      <t>Cuando la organización decida delegar a un tercero la prestación de algún servicio, debe garantizar que:
Criterios:
• Previamente a la contratación de un tercero, la organización tiene definidos los requisitos, acuerdos de los servicios, procesos para la resolución de conflictos y los mecanismos de evaluación de la calidad de la prestación. El tercero conoce previamente los criterios con los cuales va a ser evaluado.
• El tercero contratado se articula y alinea con la filosofía de acreditación e integra en los servicios prestados administrativos y asistenciales los estándares aplicables según corresponda, en coordinación con la organización.
• La organización realiza sistemáticamente evaluaciones a los terceros y, de acuerdo con los resultados, el tercero genera un plan de mejoramiento al cual la organización le hace seguimiento en el tiempo.
• Se cuentan con mecanismos participativos de mejoramiento de la calidad de los servicios prestados por el tercero.</t>
    </r>
  </si>
  <si>
    <r>
      <rPr>
        <b/>
        <sz val="8"/>
        <rFont val="Arial"/>
        <family val="2"/>
      </rPr>
      <t xml:space="preserve">Estándar 102. Código: (GER.14)
</t>
    </r>
    <r>
      <rPr>
        <sz val="8"/>
        <rFont val="Arial"/>
        <family val="2"/>
      </rPr>
      <t>La organización planea, desarrolla y evalúa la relación docencia-servicio, prácticas formativas y la
investigación.
Criterios:
• Considera requisitos y normatividad vigente, especialmente la relacionada con acreditación educativa.
• Identificación de recursos para la práctica formativa.
• Desarrollo de investigaciones acorde con su complejidad y vocación institucional que generen conocimiento.
• Actividades específicas para el seguimiento de la relación docencia-servicio y al personal en prácticas formativas.
• Balance y costo-beneficio de la relación docencia-servicio y de la investigación.
• Balance y adecuación de la infraestructura para la prestación de servicios y el desarrollo de actividades de personal en práctica formativa.</t>
    </r>
  </si>
  <si>
    <t>GRUPO DE ESTÁNDARES DE GERENCIA DEL TALENTO HUMANO (TH)</t>
  </si>
  <si>
    <r>
      <rPr>
        <b/>
        <sz val="8"/>
        <rFont val="Arial"/>
        <family val="2"/>
      </rPr>
      <t xml:space="preserve">Estándar 104. Código: (TH1)
</t>
    </r>
    <r>
      <rPr>
        <sz val="8"/>
        <rFont val="Arial"/>
        <family val="2"/>
      </rPr>
      <t>Existen procesos para identificar y responder a las necesidades del talento humano de la organización consistentes con los valores, la misión y la visión de la organización. Estos procesos incluyen la información relacionada con:
Criterios:
• Legislación.
• Evaluación periódica de expectativas y necesidades.
• Evaluación periódica del clima organizacional.
• Evaluación periódica de competencias y desempeño.
• Aspectos relacionados con la calidad de vida en el trabajo.
• Análisis de cargas de trabajo, distribución de turnos, descansos, evaluación de la fatiga y riesgos laborales.
• Análisis de puestos de trabajo.
• Convocatoria, selección, vinculación, retención, promoción, seguimiento y retiro.
• Políticas de compensación y definición de escala salarial.
• Estímulos e incentivos.
• Bienestar laboral.
• Necesidades de comunicación organizacional.
• Aspectos relacionados con la transformación de la cultura organizacional.
• Relación docencia-servicio.
• Efectividad de la respuesta.</t>
    </r>
  </si>
  <si>
    <r>
      <t xml:space="preserve">Estándar 105. Código: (TH2)
</t>
    </r>
    <r>
      <rPr>
        <sz val="8"/>
        <rFont val="Arial"/>
        <family val="2"/>
      </rPr>
      <t>Existe un proceso para la planeación del talento humano. El proceso descrito considera aspectos
tales como:
Criterios:
• Legislación.
• Cambios en el direccionamiento estratégico.
• Mejoramiento de Seguridad del paciente, humanización, gestión del riesgo y gestión de la tecnología. Cambios en la estructura organizacional.
• Cambios en la planta física.
• Cambios en la complejidad de los servicios.
• Disponibilidad de recursos.
• Tecnología disponible.
• Suficiencia del talento humano en relación con el portafolio y la demanda de servicios.
• Relación docencia-servicio.
• Relación de la oferta y la demanda de servicios con la docencia-servicio.
• La planeación del talento humano en la organización está basada en las necesidades de los clientes, sus derechos y deberes, el Código de Ética y el código del buen gobierno y el diseño del proceso de atención.
• Evaluación de necesidades de contratación con terceros.</t>
    </r>
  </si>
  <si>
    <r>
      <rPr>
        <b/>
        <sz val="8"/>
        <rFont val="Arial"/>
        <family val="2"/>
      </rPr>
      <t>Estándar 106. Código: (TH3)</t>
    </r>
    <r>
      <rPr>
        <sz val="8"/>
        <rFont val="Arial"/>
        <family val="2"/>
      </rPr>
      <t xml:space="preserve">
La asignación del talento humano responde a la planeación y a las fases del proceso de atención y tiene en cuenta:
Criterios:
• Requisitos y perfil del cargo.
• Identificación de los patrones de carga laboral del empleo.
• Distribución de turnos, descansos, evaluación de la fatiga y riesgos laborales                                                                              • Cambios en la oferta y / o demanda de servicio.
• Reubicación y promoción del personal en el evento en que una situación así lo requiera.
• Supervisión de personal en entrenamiento, si aplica.
• Asignación de reemplazos en casos de inducción, reinduccion, capacitación, calamidades, vacaciones y permisos, entre otros.
• Los procesos mencionados en el estándar deben incluir aquellos aspectos directamente relacionados con los procesos inherentes a la atención al cliente durante cada paso o fase de su atención</t>
    </r>
  </si>
  <si>
    <r>
      <rPr>
        <b/>
        <sz val="8"/>
        <color theme="1"/>
        <rFont val="Arial"/>
        <family val="2"/>
      </rPr>
      <t xml:space="preserve">Estándar 107. Código: (TH4)
</t>
    </r>
    <r>
      <rPr>
        <sz val="8"/>
        <color theme="1"/>
        <rFont val="Arial"/>
        <family val="2"/>
      </rPr>
      <t>La institución tiene definido el programa de inducción de personal ( nuevos colaboradores contratados, trabajadores de empresas subcontratadas, personal en formación o entrenamiento) e incluye entre otros_
Criterios:
• Contenidos de la inducción: Orientación a los servicios que presta la institución, estructura organizativa, control de la infección e higiene de manos, seguridad del paciente, confidencialidad de la información del paciente, actuación en caso de emergencias.
• Inducción especifica para cada area, servicio o departamento, que incluyen la explicación de los sistemas de trabajo propios.
• Asignación de funciones: (la asignación de funciones del personal de salud en formación o entrenamiento limita sus responsabilidades en función de su nivel de formación y experiencia)
• Evaluación de conocimientos, habilidades y actitudes periodicamente para colaboradores antiguos y nuevos en la organizacion.</t>
    </r>
  </si>
  <si>
    <r>
      <rPr>
        <b/>
        <sz val="8"/>
        <rFont val="Arial"/>
        <family val="2"/>
      </rPr>
      <t xml:space="preserve">Estándar 108. Código: (TH5)
</t>
    </r>
    <r>
      <rPr>
        <sz val="8"/>
        <rFont val="Arial"/>
        <family val="2"/>
      </rPr>
      <t>Existe un proceso para garantizar que el talento humano de la institución, profesional y no profesional, tenga la competencia para las actividades a desarrollar. Estas competencias también aplican para los servicios contratados con terceros y es responsabilidad de la organización contratante la verificación documentada de dichas competencias. Las competencias están definidas con base en las expectativas del puesto de trabajo e incluyen:
Criterios:
• Educación.
• Licenciamiento o certificación, si aplica.
• Experiencia requerida.
• Habilidades.
• Relaciones interpersonales.
• Las competencias deben incluir: Seguridad del paciente, humanización, gestión del riesgo y gestión de la tecnología y el mejoramiento de la calidad.
• El talento humano relacionado con docencia e investigación tiene las competencias para las prácticas formativas asignadas.</t>
    </r>
  </si>
  <si>
    <r>
      <t xml:space="preserve">Estándar 109. Código: (TH6):
</t>
    </r>
    <r>
      <rPr>
        <sz val="8"/>
        <rFont val="Arial"/>
        <family val="2"/>
      </rPr>
      <t>Existe un mecanismo diseñado, implementado y monitoreado sistemáticamente para verificar antecedentes, credenciales y se determinan las prerrogativas de los colaboradores de la organización, el cual incluye:
Criterios:
• Priorización de los colaboradores relacionados con el proceso de atención y aquellos que participen en las actividades de prácticas formativas, docencia e investigación.
• Se corroboran fuentes de información sobre antecedentes y credenciales.
• En relación con los registros de los colaboradores se garantiza:
• Confidencialidad y seguridad.
• Control en el acceso a los registros.
• Consentimiento de los colaboradores para acceder a sus registros. Este consentimiento no aplica para la ejecución de actividades cotidianas de la gerencia del talento humano propias de la organización.</t>
    </r>
  </si>
  <si>
    <r>
      <t xml:space="preserve">Estándar 110. Código: (TH7)
</t>
    </r>
    <r>
      <rPr>
        <sz val="8"/>
        <rFont val="Arial"/>
        <family val="2"/>
      </rPr>
      <t>Existe un proceso diseñado, implementado y evaluado de educación, capacitación y entrenamiento
permanente que promueve las competencias del personal de acuerdo con las necesidades identificadas en la organización, que incluye:
Criterios:
• Direccionamiento estratégico.
• Inducción y reinduccion.
• Ambiente de trabajo y sus responsabilidades.
• Regulaciones, estatutos, políticas, normas y procesos.
• Código de ética y código de buen gobierno                                                                                                                                                       • Modelo de atención.
• Portafolio de servicios.
• Estructura organizacional.
• Expectativas del desempeño.
• Requisitos de actividades de salud ocupacional, seguridad y control de infecciones.
• Seguridad del paciente, humanización, gestión del riesgo y gestión de la tecnología.
• Estrategias para mejorar la calidad del cuidado y servicio.
• Requisitos para las actividades de docencia e investigación, si aplica.
• Conceptos y herramientas de calidad y mejoramiento de procesos.
• Comisiones clínicas.
• La educación continuada refuerza los conceptos, los procedimientos y las políticas relacionados con el proceso de atención al cliente y su familia.
• El programa de capacitación cuenta con recursos, se cumple, evalúa y ajusta periódicamente.
• Las instituciones educativas con las cuales hay convenios docencia-servicio se articulan con el plan de capacitación.
• El programa incluye un sistema de evaluación que permita evidenciar la comprensión de sus contenidos y resultados.
• Si se cuenta con servicios contratados con terceros, la empresa contratada debe garantizar que el personal que allí labora esté capacitada en los temas que la organización considere pertinentes. Estos temas deberán estar alineados con el plan de capacitación institucional y las necesidades del modelo de servicio</t>
    </r>
  </si>
  <si>
    <r>
      <rPr>
        <b/>
        <sz val="8"/>
        <rFont val="Arial"/>
        <family val="2"/>
      </rPr>
      <t>Estándar 111. Código: (TH8)</t>
    </r>
    <r>
      <rPr>
        <sz val="8"/>
        <rFont val="Arial"/>
        <family val="2"/>
      </rPr>
      <t xml:space="preserve">
La organización garantiza la evaluación sistemática y periódica de la competencia y el desempeño del talento humano de la institución, profesional y no profesional, asistencial, administrativo, de docentes e investigadores, si aplica, y de terceros subcontratados, si aplica.
Criterios:
• La competencia es evaluada desde el proceso de selección.
• El desempeño es evaluado y documentado durante el periodo de prueba, cuando aplique.
• El mejoramiento de la competencia y el desempeño es revisado y documentado periódicamente, de acuerdo con los requerimientos legales y de la organización.
• En el caso de personal en prácticas formativas, docentes e investigadores se evaluará el cumplimiento de las políticas organizacionales.
• Se provee retroalimentación a los evaluados.
• El sistema de evaluación es dado a conocer a cada una de las personas desde el momento de ingreso a la organización.</t>
    </r>
  </si>
  <si>
    <r>
      <rPr>
        <b/>
        <sz val="8"/>
        <rFont val="Arial"/>
        <family val="2"/>
      </rPr>
      <t>Estándar 112. Código: (TH9)</t>
    </r>
    <r>
      <rPr>
        <sz val="8"/>
        <rFont val="Arial"/>
        <family val="2"/>
      </rPr>
      <t xml:space="preserve">
La organización cuenta con estrategias que garantizan el cumplimiento de la responsabilidad encomendada a los colaboradores. Las estrategias se relacionan con:
Criterios:
• El entrenamiento o certificación periódica de los colaboradores de la organización en aspectos o temas definidos como prioritarios tales como:
• Cumplimiento de las responsabilidades a su cargo.
• Pasos o fases del proceso de atención.
• Seguridad del paciente.
• Humanización del servicio.
• Habilidades comunicativas.
• Enfoque de riesgo.
• Gestión de tecnologías.
• Protocolos y guías de atención.
• Investigación científica.
• Entrenamiento de estudiantes, si aplica</t>
    </r>
  </si>
  <si>
    <r>
      <rPr>
        <b/>
        <sz val="8"/>
        <rFont val="Arial"/>
        <family val="2"/>
      </rPr>
      <t>Estándar 113. Código: (TH10)</t>
    </r>
    <r>
      <rPr>
        <sz val="8"/>
        <rFont val="Arial"/>
        <family val="2"/>
      </rPr>
      <t xml:space="preserve">
La organización promueve desarrolla y evalúa una estrategia de comunicación efectiva (oportuna,
precisa, completa y comprendida por parte de quien la recibe) entre las unidades funcionales, entre sedes (si aplica) y entre servicios clínicos y no clínicos de todos los niveles. Los mecanismos son incorporados en la política de talento humano</t>
    </r>
  </si>
  <si>
    <r>
      <rPr>
        <b/>
        <sz val="8"/>
        <rFont val="Arial"/>
        <family val="2"/>
      </rPr>
      <t>Estándar 114. Código: (TH11)</t>
    </r>
    <r>
      <rPr>
        <sz val="8"/>
        <rFont val="Arial"/>
        <family val="2"/>
      </rPr>
      <t xml:space="preserve">
En la gestión del talento humano se analiza, promueve y gerencia la transformación cultural institucional.
Criterios:
• Se realiza evaluación de la cultura organizacional.
• Se identifican los elementos clave de la cultura que deben ser mejorados.
• Se priorizan acciones de mejora para impactar la transformación cultural.</t>
    </r>
  </si>
  <si>
    <r>
      <rPr>
        <b/>
        <sz val="8"/>
        <rFont val="Arial"/>
        <family val="2"/>
      </rPr>
      <t>Estándar 115. Código: (TH12)</t>
    </r>
    <r>
      <rPr>
        <sz val="8"/>
        <rFont val="Arial"/>
        <family val="2"/>
      </rPr>
      <t xml:space="preserve">
La organización promueve, desarrolla y evalúa estrategias para mantener y mejorar la calidad de vida de los colaboradores. Se incluye:
Criterios:
• Trato humano cálido, cortés y respetuoso.
• Consideración del entorno personal y familiar.
• Análisis del panorama de riesgos.
• Remuneraciones, incentivos y bienestar.
• Medición de fatiga y estrés laboral.
• Carga laboral, turnos y rotaciones.
• Ambiente de trabajo.
• Abordaje de la enfermedad profesional.
• Preparación para la jubilación y el retiro laboral.
• Mejoramiento de la salud ocupacional.
Estos criterios se consideran también para el personal en práctica formativa, docentes e investigadores</t>
    </r>
  </si>
  <si>
    <r>
      <rPr>
        <b/>
        <sz val="8"/>
        <rFont val="Arial"/>
        <family val="2"/>
      </rPr>
      <t>Estándar 116. Código: (TH13)</t>
    </r>
    <r>
      <rPr>
        <sz val="8"/>
        <rFont val="Arial"/>
        <family val="2"/>
      </rPr>
      <t xml:space="preserve">
La organización cuenta con un proceso sistemático para evaluar periódicamente la satisfacción de
los colaboradores y el clima organizacional. Esto considera si:
Criterios:
• Se incentiva y respeta la opinión de los colaboradores.
• A partir de los resultados evaluados se generaran planes de mejoramiento, los cuales serán seguidos en el tiempo para verificar su
cumplimiento.</t>
    </r>
  </si>
  <si>
    <r>
      <rPr>
        <b/>
        <sz val="8"/>
        <rFont val="Arial"/>
        <family val="2"/>
      </rPr>
      <t>Estándar 117. Código: (TH14)</t>
    </r>
    <r>
      <rPr>
        <sz val="8"/>
        <rFont val="Arial"/>
        <family val="2"/>
      </rPr>
      <t xml:space="preserve">
Se cuenta con procesos estandarizados para planeación, formalización, implementación,
seguimiento, evaluación y análisis de costo-beneficio de las relaciones docencia-servicio e
investigación y una prestación de servicios de atención en salud óptima.</t>
    </r>
  </si>
  <si>
    <r>
      <rPr>
        <b/>
        <sz val="8"/>
        <rFont val="Arial"/>
        <family val="2"/>
      </rPr>
      <t>Estándar 118. Código: (TH15)</t>
    </r>
    <r>
      <rPr>
        <sz val="8"/>
        <rFont val="Arial"/>
        <family val="2"/>
      </rPr>
      <t xml:space="preserve">
Se cuenta con procesos planeados, implementados y evaluados para la supervisión, asesoría,
prerrogativas, autorizaciones y acompañamiento al personal en prácticas formativas durante los
procesos de contacto directo con el paciente, si aplica</t>
    </r>
  </si>
  <si>
    <r>
      <rPr>
        <b/>
        <sz val="8"/>
        <rFont val="Arial"/>
        <family val="2"/>
      </rPr>
      <t>Estándar 119. Código: (TH16)</t>
    </r>
    <r>
      <rPr>
        <sz val="8"/>
        <rFont val="Arial"/>
        <family val="2"/>
      </rPr>
      <t xml:space="preserve">
Se tiene establecido el número de personas en prácticas formativas por usuario, teniendo en
cuenta el respeto por los derechos del paciente, su privacidad, dignidad y seguridad</t>
    </r>
  </si>
  <si>
    <r>
      <rPr>
        <b/>
        <sz val="8"/>
        <rFont val="Arial"/>
        <family val="2"/>
      </rPr>
      <t>Estándar 120. Código: (THMCC1)</t>
    </r>
    <r>
      <rPr>
        <sz val="8"/>
        <rFont val="Arial"/>
        <family val="2"/>
      </rPr>
      <t xml:space="preserve">
La organización garantiza procesos consistentes con el direccionamiento estratégico, para
identificar y responder a las necesidades relacionadas con el ambiente físico, generadas por los
procesos de atención y por los clientes externos e internos de la institución, y para evaluar la
efectividad de la respuesta. Lo anterior incluye:
Criterios:
• El enfoque organizacional del mejoramiento continuo.
• La implementación de oportunidades de mejora priorizadas y la remoción de barreras de mejoramiento.
• La articulación de oportunidades de mejora que tengan relación entre los diferentes procesos y grupos de estándares.
• El seguimiento a los resultados del mejoramiento, la verificaron del cierre de ciclo y el aseguramiento de la calidad.
• La comunicación de los resultados</t>
    </r>
  </si>
  <si>
    <t>GRUPO DE ESTÁNDARES DE GERENCIA DEL AMBIENTE FISICO  (GAF)</t>
  </si>
  <si>
    <r>
      <rPr>
        <b/>
        <sz val="8"/>
        <rFont val="Arial"/>
        <family val="2"/>
      </rPr>
      <t>Estándar 121. Código: (GAF1)</t>
    </r>
    <r>
      <rPr>
        <sz val="8"/>
        <rFont val="Arial"/>
        <family val="2"/>
      </rPr>
      <t xml:space="preserve">
La organización garantiza procesos consistentes con el direccionamiento estratégico, para identificar y responder a las necesidades relacionadas con el ambiente físico, generadas por los procesos de atención y por los clientes externos e internos de la institución, y para evaluar la efectividad de la respuesta. Lo anterior incluye:
Criterios:
• Procesos consistentes con los valores, la misión y la visión de la organización.
• Enfoque de riesgo.
• Mejoramiento de la seguridad industrial.
• Preparación, evaluación y mejoramiento de la capacidad de respuesta ante emergencias y desastres internos y externos.
• La existencia de un plan de readecuación del ambiente físico según necesidades y considerando el balance entre oferta y demanda.
• La organización tiene diseñado, difundido e implementado un plan que garantiza la protección a los usuarios y a los colaboradores.
• Programas de prevención dirigidos a los usuarios y los funcionarios para riesgos biológicos, químicos, de radiación, mecánicos, etc.
• Condiciones para la humanización del ambiente físico</t>
    </r>
  </si>
  <si>
    <r>
      <rPr>
        <b/>
        <sz val="8"/>
        <rFont val="Arial"/>
        <family val="2"/>
      </rPr>
      <t>Estándar 122. Código: (GAF2)</t>
    </r>
    <r>
      <rPr>
        <sz val="8"/>
        <rFont val="Arial"/>
        <family val="2"/>
      </rPr>
      <t xml:space="preserve">
La organización garantiza el manejo seguro del ambiente físico.
Criterios:
• La organización cuenta con una estrategia para promover la cultura institucional para el buen manejo del ambiente físico.
• Se cuenta con programas de capacitación y entrenamiento en el manejo del ambiente físico para colaboradores y usuarios.
• La organización tiene establecido un mecanismo para identificar e investigar los incidentes y accidentes relacionados con el manejo inseguro del ambiente físico. Derivado de lo anterior, se generan estrategias para prevenir su recurrencia.
• La organización cuenta con protocolos de limpieza y desinfección que son revisados y ajustados periódicamente. Estos protocolos son conocidos por el personal que lo aplica y por todos aquellos que la organización considere pertinente. El entendimiento y la aplicación de estos protocolos son evaluados de manera periódica.
• Protocolos para casos de reúso.
• Proceso de esterilización seguro.
• Directrices para el uso seguro de ropa hospitalaria y evaluación de su cumplimiento.
• Manejo seguro del servicio de alimentación.
• Condiciones del espacio físico para aislamiento.
• El cumplimiento de legislación en materia de seguridad hospitalaria</t>
    </r>
  </si>
  <si>
    <r>
      <rPr>
        <b/>
        <sz val="8"/>
        <rFont val="Arial"/>
        <family val="2"/>
      </rPr>
      <t>Estándar 123. Código: (GAF3)</t>
    </r>
    <r>
      <rPr>
        <sz val="8"/>
        <rFont val="Arial"/>
        <family val="2"/>
      </rPr>
      <t xml:space="preserve">
La organización garantiza procesos para identificar, evaluar y mejorar la gestión ambiental. Incluye:
Criterios:
• Política de gestión ambiental responsable.
• Fomento de una cultura ecológica.
• Uso racional de los recursos ambientales (servicios públicos, otros).
• Reciclaje.
• Riesgos de contaminación ambiental.
• Aportes de la organización a la conservación del ambiente.
• Evaluación del impacto ambiental a partir de la gestión de la organización</t>
    </r>
  </si>
  <si>
    <r>
      <rPr>
        <b/>
        <sz val="8"/>
        <rFont val="Arial"/>
        <family val="2"/>
      </rPr>
      <t>Estándar 124. Código: (GAF4)</t>
    </r>
    <r>
      <rPr>
        <sz val="8"/>
        <rFont val="Arial"/>
        <family val="2"/>
      </rPr>
      <t xml:space="preserve">
La organización garantiza el diseño, la implementación y la evaluación de procesos para el manejo seguro de desechos. Los procesos consideran:
Criterios:
• Identificación, clasificación y separación de desechos en la fuente y en el destino final.
• Definición y aplicación de un plan de manejo, almacenamiento y desecho de material peligroso o infeccioso (líquido, sólido o gaseoso), según su clasificación.
• Impacto ambiental.
• Elementos de protección para el personal.
• Reciclaje y comercialización de materiales.
• El potencial impacto de su inadecuado manejo sobre los eventos adversos en el cliente.
• Información y educación a los usuarios y sus familiares sobre el manejo seguro de desechos, según aplique.
• La organización debe garantizar que existen procesos para la adecuada disposición de desechos una vez estos abandonan las instalaciones físicas de la misma. Ello incluye la garantía de que estos no suponen un riesgo para ninguna comunidad fuera de la organización. Esta garantía debe ser explícita, aun cuando se tenga contratada una empresa delegada encargada de la disposición de los desechos.
• La organización garantiza la capacitación, el entrenamiento, la evaluación de conocimiento y el seguimiento a la disposición y segregación
de los residuos a todo el personal de la institución.
• Monitorización periódica y sistemática de riesgos y de adherencia en el manejo seguro de desechos e implementación de mejoras</t>
    </r>
  </si>
  <si>
    <r>
      <rPr>
        <b/>
        <sz val="8"/>
        <rFont val="Arial"/>
        <family val="2"/>
      </rPr>
      <t>Estándar 125. Código: (GAF5)</t>
    </r>
    <r>
      <rPr>
        <sz val="8"/>
        <rFont val="Arial"/>
        <family val="2"/>
      </rPr>
      <t xml:space="preserve">
La organización cuenta con procesos de preparación, evaluación y mejoramiento de la capacidad
de respuesta ante emergencias y desastres internos y externo
Criterios:
• Desarrollo y revisión permanente del plan organizacional para preparación en casos de emergencias y desastres.
• El plan contempla todas las unidades funcionales y se articula con todas las sedes de la organización, si aplica.
• Se realizan ejercicios periódicos de aplicación del plan de emergencias y desastres, a partir de los cuales se implementan acciones de mejora y se asegura que las recomendaciones se implementan.
• La coordinación institucional del plan de emergencias y desastres contempla los recursos y las actividades para la respuesta oportuna.
• La existencia de planes de contingencia en caso de fallo de los sistemas de comunicación.
• Se recolecta y difunde la información necesaria para la ejecución del plan.
• Relaciones con las agencias de emergencias y desastres.
• La institución garantiza la información y educación a los usuarios y sus familiares para su preparación en casos de emergencias y desastres.
• Existe un proceso para la recepción de grupos de personas involucradas en una emergencia o desastre. El proceso incluye:
y Disposición de áreas para la recepción de los afectados.
y Registro de los nombres y números de identificación de los clientes al momento del ingreso.
y Aplicación de un sistema de triage.
• Señalización del área acomodada para atender al grupo de usuarios.
• Activación de protocolos de salida de los pacientes hospitalizados que puedan ser egresados para acomodar a los nuevos ingresos.
• Un sistema de comunicación formal entre la organización que atiende la emergencia, los pacientes y sus familias.
• Existe un proceso para prevención y respuesta a incendios.
• El proceso está acorde con los códigos aprobados.
• Educación a los empleados de la organización sobre planes en casos de incendios, localización y uso de equipos de supresión de incendios y métodos de evacuación.
• Activación de alarmas y notificación de la emergencia a los colaboradores y clientes de la organización, así como al departamento de bomberos.
• Evacuación de los usuarios en riesgo.
• Instrucciones en el uso de sistemas de comunicación y utilización de ascensores.
• Sistemas de evacuación.
• Señalización de sistemas de evacuación.                                                                                                                                           • Procesos de desconexión de gases o sustancias inflamables en los servicios.
• La institución garantiza la información y educación a los usuarios y sus familiares para su preparación en casos de incendio.
• Un sistema de evaluación de simulacros y la definición de acciones frente a las desviaciones encontradas.</t>
    </r>
  </si>
  <si>
    <r>
      <rPr>
        <b/>
        <sz val="8"/>
        <rFont val="Arial"/>
        <family val="2"/>
      </rPr>
      <t>Estándar 126. Código: (GAF6)</t>
    </r>
    <r>
      <rPr>
        <sz val="8"/>
        <rFont val="Arial"/>
        <family val="2"/>
      </rPr>
      <t xml:space="preserve">
Existen procesos diseñados, implementados y evaluados para evacuación y reubicación de usuarios
(cuando ocurren situaciones que lo ameriten). El proceso incluye
Criterios:
• Identificación de usuarios que deben ser reubicados.
• Comunicación de esta situación a las familias.
• Sistema de transporte de los usuarios.
• Arreglos de sitios alternos para la reubicación del cliente, incluyendo al personal de atención.</t>
    </r>
  </si>
  <si>
    <r>
      <rPr>
        <b/>
        <sz val="8"/>
        <rFont val="Arial"/>
        <family val="2"/>
      </rPr>
      <t>Estándar 127. Código: (GAF7)</t>
    </r>
    <r>
      <rPr>
        <sz val="8"/>
        <rFont val="Arial"/>
        <family val="2"/>
      </rPr>
      <t xml:space="preserve">
La organización minimiza el riesgo de pérdida de usuarios durante su proceso de atención a través de su infraestructura y sus procedimientos organizacionales. En el caso de pérdida de un paciente, existe un proceso diseñado, implementado y evaluado para el manejo de esta situación. El proceso incluye:
Criterios:
• Identificación de usuarios que tienen la posibilidad de deambular y perderse dentro de la institución.
• Señalización y sitios de encuentro que faciliten la ubicación.
• Mecanismos de seguridad para la ubicación de pacientes.
• Un sistema de comunicación en la organización para la identificación del cliente.
• Designación de un responsable de la búsqueda.
• Protocolo de búsqueda en todas las áreas de la organización.
• Contacto con la Policía y la familia del paciente</t>
    </r>
  </si>
  <si>
    <r>
      <rPr>
        <b/>
        <sz val="8"/>
        <rFont val="Arial"/>
        <family val="2"/>
      </rPr>
      <t>Estándar 128. Código: (GAF8)</t>
    </r>
    <r>
      <rPr>
        <sz val="8"/>
        <rFont val="Arial"/>
        <family val="2"/>
      </rPr>
      <t xml:space="preserve">
La organización promueve una política de no fumador y tiene prohibido el consumo de cigarrillo en
las instalaciones físicas de la organización.</t>
    </r>
  </si>
  <si>
    <r>
      <rPr>
        <b/>
        <sz val="8"/>
        <rFont val="Arial"/>
        <family val="2"/>
      </rPr>
      <t>Estándar 129. Código: (GAF9)</t>
    </r>
    <r>
      <rPr>
        <sz val="8"/>
        <rFont val="Arial"/>
        <family val="2"/>
      </rPr>
      <t xml:space="preserve">
La organización promueve, implementa y evalúa acciones para que el ambiente físico garantice  condiciones de privacidad, respeto y comodidad para una atención humanizada, considerando a usuarios y colaboradores. Incluye:
Criterios:
• Condiciones de humedad, ruido, iluminación.
• Promoción de condiciones de silencio.
• Señalización adecuada, sencilla y suficiente.
• Ambiente de trabajo adecuado.
• Reducción de la contaminación visual y ambiental.
• Accesos que tienen en cuenta las limitaciones de los usuarios.
• Salas de espera confortables</t>
    </r>
  </si>
  <si>
    <r>
      <rPr>
        <b/>
        <sz val="8"/>
        <rFont val="Arial"/>
        <family val="2"/>
      </rPr>
      <t>Estándar 130. Código: (GAF10)</t>
    </r>
    <r>
      <rPr>
        <sz val="8"/>
        <rFont val="Arial"/>
        <family val="2"/>
      </rPr>
      <t xml:space="preserve">
En las construcciones nuevas y en las remodelaciones se tienen en cuenta los avances en diseño, las
tecnologías actuales, las condiciones de seguridad, el respeto del ambiente y las normas vigentes.                                      Criterio:
• Se definen planes de contingencia para garantizar la seguridad en los procesos de remodelación, reparación, etc., incluyendo aislamiento del ruido y la contaminación.</t>
    </r>
  </si>
  <si>
    <r>
      <rPr>
        <b/>
        <sz val="8"/>
        <rFont val="Arial"/>
        <family val="2"/>
      </rPr>
      <t>Estándar 131. Código: (GAFMCC1)</t>
    </r>
    <r>
      <rPr>
        <sz val="8"/>
        <rFont val="Arial"/>
        <family val="2"/>
      </rPr>
      <t xml:space="preserve">
La gestión de las oportunidades de mejora consideradas en el proceso organizacional de mejoramiento continuo, que apliquen al grupo de estándares, se desarrolla teniendo en cuenta:
Criterios:
• El enfoque organizacional del mejoramiento continuo.
• La implementación de oportunidades de mejora priorizadas y la remoción de barreras de mejoramiento, por parte de los equipos de autoevaluación, los equipos de mejora y los demás colaboradores de la organización.
• La articulación de oportunidades de mejora que tengan relación entre los diferentes procesos y grupos de estándares.
• El seguimiento a los resultados del mejoramiento, la verificación del cierre de ciclo, el mantenimiento y el aseguramiento de la calidad.
• La comunicación de los resultados</t>
    </r>
  </si>
  <si>
    <t>GRUPO DE ESTÁNDARES DE GESTION DE TECNOLOGIA  (GT)</t>
  </si>
  <si>
    <r>
      <rPr>
        <b/>
        <sz val="8"/>
        <rFont val="Arial"/>
        <family val="2"/>
      </rPr>
      <t>Estándar 132. Código: (GT1)</t>
    </r>
    <r>
      <rPr>
        <sz val="8"/>
        <rFont val="Arial"/>
        <family val="2"/>
      </rPr>
      <t xml:space="preserve">
La organización cuenta con un proceso para la planeación, la gestión y la evaluación de la tecnología.
Criterios:
• Aspectos normativos.
• Análisis de la relación oferta-demanda.
• Necesidades de pagadores, usuarios y equipo de salud.
• Necesidades de desarrollo de acuerdo con el plan estratégico, la vocación institucional, el personal disponible y la proyección de la institución.
• Condiciones del mercado.
• El análisis y la intervención de riesgos asociados a la adquisición y el uso de la tecnología.
• El análisis para la incorporación de nueva tecnología, incluyendo: evidencias de Seguridad, disponibilidad de información sobre fabricación, confiabilidad, precios, mantenimiento y soporte, inversiones adicionales requeridas, comparaciones con tecnología similar, tiempo de vida útil, garantías, manuales de uso, representación y demás factores que contribuyan a una incorporación eficiente y efectiva.
• La articulación de la intervención en la infraestructura con la tecnología.
• La definición de las tecnologías a utilizar para promoción y prevención y acciones de salud pública.
• La definición de los sistemas de organización, administración y apoyo (ingeniería, arquitectura, otros) para el uso de la tecnología.
• La definición de tecnologías a utilizar en los servicios de habilitación y rehabilitación.
• Las facilidades, las comodidades, la privacidad, el respeto y los demás elementos para la humanización de la atención con la tecnología disponible y la información sobre beneficios y riesgos para los usuarios.
• Personal profesional y técnico que conoce del tema e integra a los responsables de la gestión tecnológica en los diferentes servicios.
• El conocimiento en la gestión de tecnología por los responsables de su uso.
• La evaluación de eficiencia, costo-efectividad, seguridad, impacto ambiental y demás factores de evaluación de la tecnología.</t>
    </r>
  </si>
  <si>
    <r>
      <rPr>
        <b/>
        <sz val="8"/>
        <rFont val="Arial"/>
        <family val="2"/>
      </rPr>
      <t>Estándar 133. Código: (GT2)</t>
    </r>
    <r>
      <rPr>
        <sz val="8"/>
        <rFont val="Arial"/>
        <family val="2"/>
      </rPr>
      <t xml:space="preserve">
La organización cuenta con una política organizacional definida, implementada y evaluada para adquisición, incorporación, monitorización, control y reposición de la tecnología. Incluye:
Criterios:
• La evidencia de seguridad.
• Evaluación de la confiabilidad, incluyendo el análisis de las fallas y eventos adversos reportados por otros compradores.
• La definición del tiempo de vida útil de la tecnología.
• La garantía ofrecida.
• Las condiciones de seguridad para su uso.
• Los manuales traducidos y la información necesaria para garantizar el uso óptimo de la tecnología.
• El soporte, incluidos el tipo de soporte y el tiempo que se garantiza (repuestos, software y actualizaciones, entre otros).
• Las necesidades e intervalos de mantenimiento.
• Las alternativas disponibles.
• Las proyecciones de nuevas necesidades.
• La validación por personal capacitado para comprobar que cumple con las especificaciones técnicas, está completo y funciona en forma correcta.
• Evaluación de costo-beneficio, utilidad y costo-efectividad de la tecnología.</t>
    </r>
  </si>
  <si>
    <r>
      <rPr>
        <b/>
        <sz val="8"/>
        <rFont val="Arial"/>
        <family val="2"/>
      </rPr>
      <t>Estándar 134. Código: (GT3)</t>
    </r>
    <r>
      <rPr>
        <sz val="8"/>
        <rFont val="Arial"/>
        <family val="2"/>
      </rPr>
      <t xml:space="preserve">
La organización cuenta con un proceso diseñado, implementado y evaluado para garantizar la
seguridad del uso de la tecnología. Incluye:
Criterios:
• La evaluación e intervención de los principales riesgos de uso de la tecnología disponible en la institución.
• La gestión de eventos adversos asociados al uso de tecnología, incluyendo el entrenamiento en seguridad de pacientes, los sistemas de reporte, el análisis de ruta causal, la evaluación de los reportes de tecnovigilancia, fármacovigilancia , hemovigilancia y el seguimiento a las acciones de mejora implementadas y a las decisiones de terceros que se toman en relación con la tecnología que se usa.
• La difusión de información a los colaboradores sobre seguridad del uso de la tecnología y de la prevención de los principales riegos asociados al uso.
• La información a usuarios sobre riesgos de la tecnología y su participación en la prevención de los riesgos asociados a su alcance.
• La revisión sistemática del estado, mantenimiento y soporte técnico para el funcionamiento de la tecnología en condiciones óptimas.
• La realización de entrenamiento para el uso de la tecnología, que garantiza la comprensión del profesional que la usa y el mantenimiento de las condiciones de seguridad, de acuerdo con las especificaciones del proveedor, el reconocimiento del mal funcionamiento y los mecanismos para corregirlos o reportarlos.
• La notificación inmediata de fallas y las medidas para evitar daños adicionales a la tecnología o eventos adversos a las personas.
• La evaluación del inventario, vida útil, disponibilidad de repuestos, partes, etc.
• La continuidad de la atención en casos de contingencia por fallas o daños.
• La evaluación, el seguimiento y el mejoramiento de las medidas implementadas.
</t>
    </r>
  </si>
  <si>
    <r>
      <rPr>
        <b/>
        <sz val="8"/>
        <rFont val="Arial"/>
        <family val="2"/>
      </rPr>
      <t>Estándar 135. Código: (GT4)</t>
    </r>
    <r>
      <rPr>
        <sz val="8"/>
        <rFont val="Arial"/>
        <family val="2"/>
      </rPr>
      <t xml:space="preserve">
La organización cuenta con una política definida, implementada y evaluada para la puesta en
funcionamiento, monitorización y control de la tecnología.</t>
    </r>
  </si>
  <si>
    <r>
      <rPr>
        <b/>
        <sz val="8"/>
        <rFont val="Arial"/>
        <family val="2"/>
      </rPr>
      <t>Estándar 136. Código: (GT5)</t>
    </r>
    <r>
      <rPr>
        <sz val="8"/>
        <rFont val="Arial"/>
        <family val="2"/>
      </rPr>
      <t xml:space="preserve">
La organización garantiza que el proceso de mantenimiento (interno o delegado a un tercero) está
planeado, implementado y evaluado:
Criterios:
• El proceso es planificado, tiene la cobertura necesaria para toda la tecnología que lo requiera y existen soportes y documentación que lo respalda.
• Se evidencia que el personal encargado de esta labor cuenta con el entrenamiento necesario.
• Se evalúan los tiempos de parada de equipos por razones de mantenimiento o daño y se toman las medidas de contingencia necesarias.
• Todas las tecnologías objeto de intervenciones de mantenimiento o reparación cuentan con un proceso de descontaminación previo a su uso, si la situación lo amerita.
• Se explican al personal usuario de las tecnologías los tiempos necesarios para el mantenimiento y las intervenciones realizadas.
• Se da información al usuario, si la situación lo requiere.</t>
    </r>
  </si>
  <si>
    <r>
      <rPr>
        <b/>
        <sz val="8"/>
        <rFont val="Arial"/>
        <family val="2"/>
      </rPr>
      <t>Estándar 137. Código: (GT6)</t>
    </r>
    <r>
      <rPr>
        <sz val="8"/>
        <rFont val="Arial"/>
        <family val="2"/>
      </rPr>
      <t xml:space="preserve">
La organización cuenta con una política definida, implementada y evaluada para la renovación de
tecnología en la que se incluye:
Criterios:
• Análisis de los costos de reparación o mantenimiento, obsolescencia y disponibilidad de repuestos para la tecnología que se pretende renovar.
• Beneficios en comparación con nuevas tecnologías.
• Confiabilidad y seguridad.
• Facilidad de operación.
• Articulación con el direccionamiento estratégico.
• Facilidades y ventajas para los colaboradores que utilizan la tecnología y los usuarios a quienes se dirige.</t>
    </r>
  </si>
  <si>
    <r>
      <rPr>
        <b/>
        <sz val="8"/>
        <rFont val="Arial"/>
        <family val="2"/>
      </rPr>
      <t>Estándar 138. Código: (GT7)</t>
    </r>
    <r>
      <rPr>
        <sz val="8"/>
        <rFont val="Arial"/>
        <family val="2"/>
      </rPr>
      <t xml:space="preserve">
En las instituciones con sedes integradas en red, la gerencia de la red debe propender por la unificación de las tecnologías de soporte clínico (ej. laboratorio) y de soporte administrativo (ej. sistemas de facturación) y evitar la duplicación de información o el gasto innecesario de recursos. La gerencia de la red cuenta con mecanismos de planeación, operativización y evaluación de programas que identifiquen el mejor balance de costos y beneficios en el uso de la tecnología entre los diferentes prestadores que hacen parte de la red, de acuerdo con el grado de complejidad de los prestadores.
Criterios:
• El presente estándar no exime a cada uno de los diferentes prestadores que hacen parte de la red de cumplir con los demás estándares y secciones descritos en este manual.
• La planeación y el gerenciamiento del estándar, si bien deben ser centralizados en cabeza de la red, no implica que las instituciones que la conforman no hagan parte de la planeación. monitorización y mejora de dichos procesos, acorde a las directrices emanadas de la gerencia de la red.
• El estándar debe ser cumplido sin importar si las instalaciones físicas de los diferentes prestadores son propiedad o no de la organización que gerencia la red.</t>
    </r>
  </si>
  <si>
    <r>
      <rPr>
        <b/>
        <sz val="8"/>
        <rFont val="Arial"/>
        <family val="2"/>
      </rPr>
      <t>Estándar 139. Código: (GT8)</t>
    </r>
    <r>
      <rPr>
        <sz val="8"/>
        <rFont val="Arial"/>
        <family val="2"/>
      </rPr>
      <t xml:space="preserve">
La gerencia de la red cuenta con mecanismos de planeación, operativización y evaluación de
programas que identifiquen el mejor balance de costos y beneficios en el uso de la tecnología entre
los diferentes prestadores que hacen parte de la red, de acuerdo con el grado de complejidad de
los prestadores.</t>
    </r>
  </si>
  <si>
    <r>
      <rPr>
        <b/>
        <sz val="8"/>
        <rFont val="Arial"/>
        <family val="2"/>
      </rPr>
      <t>Estándar 140 Código: (GT9)</t>
    </r>
    <r>
      <rPr>
        <sz val="8"/>
        <rFont val="Arial"/>
        <family val="2"/>
      </rPr>
      <t xml:space="preserve">
La institución debe garantizar que el uso de equipos y dispositivos médicos de última tecnología en
odontología, laboratorio, imágenes diagnósticas, banco de sangre, habilitación, rehabilitación ha
sido incorporado en las guías y/o protocolos de manejo clínico.</t>
    </r>
  </si>
  <si>
    <r>
      <rPr>
        <b/>
        <sz val="8"/>
        <rFont val="Arial"/>
        <family val="2"/>
      </rPr>
      <t>Estándar 141. Código: (GTMCC1)</t>
    </r>
    <r>
      <rPr>
        <sz val="8"/>
        <rFont val="Arial"/>
        <family val="2"/>
      </rPr>
      <t xml:space="preserve">
La gestión de las oportunidades de mejora consideradas en el proceso organizacional de mejoramiento continuo, que apliquen al grupo de estándares, se desarrolla teniendo en cuenta:
Criterios:
• El enfoque organizacional del mejoramiento continuo.
• La implementación de oportunidades de mejora priorizadas y la remoción de barreras de mejoramiento, por parte de los equipos de autoevaluación, los equipos de mejora y los demás colaboradores de la organización.
• La articulación de oportunidades de mejora que tengan relación entre los diferentes procesos y grupos de estándares.
• El seguimiento a los resultados del mejoramiento, la verificación del cierre de ciclo, el mantenimiento y el aseguramiento de la calidad.
• La comunicación de los resultados.</t>
    </r>
  </si>
  <si>
    <t>GRUPO DE ESTÁNDARES DE GERENCIA DE LA INFORMACION  (GI)</t>
  </si>
  <si>
    <r>
      <rPr>
        <b/>
        <sz val="8"/>
        <rFont val="Arial"/>
        <family val="2"/>
      </rPr>
      <t>Estándar 142. Código: (GI1)</t>
    </r>
    <r>
      <rPr>
        <sz val="8"/>
        <rFont val="Arial"/>
        <family val="2"/>
      </rPr>
      <t xml:space="preserve">
Existen procesos para identificar, responder a las necesidades y evaluar la efectividad de información de los usuarios y sus familias, los colaboradores, y todos los procesos de la organización. Esto incluye las necesidades:
Criterios:
• Identificadas en los procesos de atención.
• Relacionadas con el direccionamiento y la planeación de la organización.
• De asignación de recursos.
• De docencia-servicio.
• Investigación.
• Salud pública.
• Promoción y prevención.
• Del paciente y su familia durante su atención.
• Mejoramiento de la calidad.</t>
    </r>
  </si>
  <si>
    <r>
      <rPr>
        <b/>
        <sz val="8"/>
        <rFont val="Arial"/>
        <family val="2"/>
      </rPr>
      <t>Estándar 143. Código: (GI2)</t>
    </r>
    <r>
      <rPr>
        <sz val="8"/>
        <rFont val="Arial"/>
        <family val="2"/>
      </rPr>
      <t xml:space="preserve">
Existe un proceso para planificar la gestión de la información en la organización; este proceso está
documentado, implementado y evaluado en un plan de gerencia de la información, e incluye:
Criterios:
• La identificación de las necesidades de información.
• Un proceso de implementación basado en prioridades.
• La recolección sistemática y permanente de la información necesaria y relevante que permita a la dirección y a cada uno de los procesos,
la toma oportuna y efectiva de decisiones.
• Flujo de la información.
• Minería de datos.
• Almacenamiento, conservación y depuración de la información.
• Seguridad y confidencialidad de la información.
• Uso de la información.
• El uso de nuevas tecnologías para el manejo de la información.
• Recolección sistemática de las necesidades, las opiniones y los niveles de satisfacción de los clientes del sistema de información.
• Cualquier disfunción en el sistema de información es recolectada, analizada y resuelta.
• La información soporta la gestión de los procesos relacionados con la atención al cliente de la organización.
• Identificación de espacios gerenciales y técnicos para el análisis de la información.
• Definición de indicadores corporativos que incluyan: Seguridad del paciente, humanización, gestión del riesgo y gestión de la tecnología.
• Comparación con mejores prácticas.
• Sistema de medición, evaluación y mejoramiento del plan</t>
    </r>
  </si>
  <si>
    <r>
      <rPr>
        <b/>
        <sz val="8"/>
        <rFont val="Arial"/>
        <family val="2"/>
      </rPr>
      <t>Estándar 144. Código: (GI3)</t>
    </r>
    <r>
      <rPr>
        <sz val="8"/>
        <rFont val="Arial"/>
        <family val="2"/>
      </rPr>
      <t xml:space="preserve">
Cuando el análisis periódico de la información detecta variaciones no esperadas o no deseables en el desempeño de los procesos, la organización realiza análisis de causas y genera acciones de mejoramiento continuo.
Criterios:
• La organización garantiza el diseño y el seguimiento de protocolos por cumplir, en caso de variaciones observadas.
• La organización tiene prevista la existencia de grupos o mecanismos interdisciplinarios para evaluar variaciones no esperadas.
• Realiza seguimiento a las decisiones adoptadas frente a una brecha en la información.
• Se hace énfasis en las decisiones para el mejoramiento continuo.
• Las acciones se comunican a los colaboradores de los procesos relacionados para que se hagan parte del mejoramiento</t>
    </r>
  </si>
  <si>
    <r>
      <rPr>
        <b/>
        <sz val="8"/>
        <rFont val="Arial"/>
        <family val="2"/>
      </rPr>
      <t>Estándar 145. Código: (GI4)</t>
    </r>
    <r>
      <rPr>
        <sz val="8"/>
        <rFont val="Arial"/>
        <family val="2"/>
      </rPr>
      <t xml:space="preserve">
La adopción de tecnologías de la información y comunicaciones tendrá en cuenta:
Criterios:
• Los costos asociados.
• El entrenamiento al personal.
• Los aspectos éticos.
• La relación existente entre tecnología y personal (número de equipos, cobertura, etc.).</t>
    </r>
  </si>
  <si>
    <r>
      <rPr>
        <b/>
        <sz val="8"/>
        <rFont val="Arial"/>
        <family val="2"/>
      </rPr>
      <t>Estándar 146. Código: (GI5)</t>
    </r>
    <r>
      <rPr>
        <sz val="8"/>
        <rFont val="Arial"/>
        <family val="2"/>
      </rPr>
      <t xml:space="preserve">
Existen mecanismos estandarizados, implementados y evaluados para garantizar la seguridad y  confidencialidad de la información.
Criterios:
• La seguridad y la confidencialidad.
• Acceso no autorizado.
• Pérdida de información.
• Manipulación.
• Mal uso de los equipos y de la información, para fines distintos a los legalmente contemplados por la organización.
• Deterioro, de todo tipo, de los archivos.
• Los registros médicos no pueden dejarse o archivarse en sitios físicos donde no esté restringido el acceso a visitantes o personal no autorizado.
• Existe un procedimiento para la asignación de claves de acceso.
• Existencia de backups y copias redundantes de información.
• Control documental y de registros.
• Indicadores de seguridad de la información</t>
    </r>
  </si>
  <si>
    <r>
      <rPr>
        <b/>
        <sz val="8"/>
        <rFont val="Arial"/>
        <family val="2"/>
      </rPr>
      <t>Estándar 149. Código: (GI10)</t>
    </r>
    <r>
      <rPr>
        <sz val="8"/>
        <rFont val="Arial"/>
        <family val="2"/>
      </rPr>
      <t xml:space="preserve">
Existe un plan de contingencia diseñado, implementado y evaluado que garantice el normal
funcionamiento de los sistemas de información de la organización, sean manuales, automatizados,
o ambos. Cualquier disfunción en el sistema es recolectada, analizada y resuelta. Lo anterior
incluye mecanismos para prevenir eventos adversos relacionados con el manejo de los sistemas
de información en especial alarmas en historia clínica.</t>
    </r>
  </si>
  <si>
    <r>
      <rPr>
        <b/>
        <sz val="8"/>
        <rFont val="Arial"/>
        <family val="2"/>
      </rPr>
      <t>Estándar 150. Código: (GI11)</t>
    </r>
    <r>
      <rPr>
        <sz val="8"/>
        <rFont val="Arial"/>
        <family val="2"/>
      </rPr>
      <t xml:space="preserve">
Le corresponde a la gerencia de la información incorporar en los sistemas informáticos
o computarizados todas las listas de acrónimos o siglas definidas por la organización en los
procesos de atención médica, así como en la gestión de medicamentos. Esto incluye mecanismos
para garantizar que se previenen eventos adversos asociados al uso de acrónimos o por confusión
en las órdenes médicas.</t>
    </r>
  </si>
  <si>
    <r>
      <rPr>
        <b/>
        <sz val="8"/>
        <rFont val="Arial"/>
        <family val="2"/>
      </rPr>
      <t>Estándar 151. Código: (GI12)</t>
    </r>
    <r>
      <rPr>
        <sz val="8"/>
        <rFont val="Arial"/>
        <family val="2"/>
      </rPr>
      <t xml:space="preserve">
La toma de decisiones en todos los procesos de la organización se fundamenta en la información
recolectada, analizada, validada y procesada a partir de la gerencia de la información.
Criterios:
• Se cuenta con mecanismos para validar la información.
• La información es comparada con referentes internacionales y se hacen los ajustes necesarios (riesgo, gravedad, complejidad, etc.).
• Se articula información clínica y administrativa.
• Se presentan resultados con base en indicadores y tendencias.
• Los procesos de mejoramiento institucional están soportados en información validada que articula mejoramiento asistencial y mejoramiento administrativo.</t>
    </r>
  </si>
  <si>
    <r>
      <rPr>
        <b/>
        <sz val="8"/>
        <rFont val="Arial"/>
        <family val="2"/>
      </rPr>
      <t>Estándar 152. Código: (GI13)</t>
    </r>
    <r>
      <rPr>
        <sz val="8"/>
        <rFont val="Arial"/>
        <family val="2"/>
      </rPr>
      <t xml:space="preserve">
Existen procesos diseñados, implementados y evaluados de educación y comunicación orientados
a desplegar información a clientes internos y externos.</t>
    </r>
  </si>
  <si>
    <r>
      <rPr>
        <b/>
        <sz val="8"/>
        <rFont val="Arial"/>
        <family val="2"/>
      </rPr>
      <t>Estándar 153. Código: (GIMCC1)</t>
    </r>
    <r>
      <rPr>
        <sz val="8"/>
        <rFont val="Arial"/>
        <family val="2"/>
      </rPr>
      <t xml:space="preserve">
La gestión de las oportunidades de mejora consideradas en el proceso organizacional de
mejoramiento continuo, que apliquen al grupo de estándares, se desarrolla teniendo en cuenta:
Criterios:
• El enfoque organizacional del mejoramiento continuo.
• La implementación de oportunidades de mejora priorizadas y la remoción de barreras de mejoramiento, por parte de los equipos de
autoevaluación, los equipos de mejora y los demás colaboradores de la organización.
• La articulación de oportunidades de mejora que tengan relación entre los diferentes procesos y grupos de estándares.
• El seguimiento a los resultados del mejoramiento, la verificación del cierre de ciclo, el mantenimiento y el aseguramiento de la calidad.
• La comunicación de los resultados.</t>
    </r>
  </si>
  <si>
    <t>GRUPO DE ESTÁNDARES DE MEJORAMIENTO DE LA CALIDAD (MCC)</t>
  </si>
  <si>
    <r>
      <rPr>
        <b/>
        <sz val="8"/>
        <rFont val="Arial"/>
        <family val="2"/>
      </rPr>
      <t xml:space="preserve">Estándar 156 </t>
    </r>
    <r>
      <rPr>
        <sz val="8"/>
        <rFont val="Arial"/>
        <family val="2"/>
      </rPr>
      <t>Existe un proceso organizacional de planeación del mejoramiento continuo de la calidad orientado
hacia los resultados, el cual:
Criterios:
• Tiene un enfoque sistémico.
• Está documentado y se evidencia en un plan de mejora institucional.
• Incluye las oportunidades de mejora identificadas en la evaluación del cumplimiento de los estándares de acreditación.
• Incluye las oportunidades de mejora, producto de la evaluación de los resultados de la monitoria y el seguimiento de procesos e indicadores clínicos y administrativos, y las auditorías, articuladas con los planes de mejoramiento existentes.
• Articula las oportunidades de mejora identificadas en el día a día de la organización con todos los procesos relacionados y con los planes de mejoramiento existentes.
• Acopla los diferentes sistemas de gestión de la organización con el sistema único de acreditación.
• Incluye los resultados de los procesos de referenciación internos y externos.
• Incluye las oportunidades de mejora identificadas en la relación con terceros subcontratados.
• Incluye la asignación de los recursos humanos, los equipos de autoevaluación, los equipos de mejoramiento, los recursos físicos y financieros y los elementos necesarios para su implementación.
• Cuenta con responsables del mejoramiento continuo de los procesos organizacionales, quienes tienen las competencias necesarias para guiar el desarrollo de las acciones de mejora.
• Debe hacer explícito el impacto de las acciones de mejora sobre el usuario y su familia.
• Define los mecanismos de comunicación del proceso y los resultados del mejoramiento.
• Determina los indicadores organizacionales que van a ser mejorados a partir de la implementación de oportunidades de mejora en los procesos organizacionales, considerando aspectos como seguridad, continuidad, coordinación, competencia, efectividad, eficiencia, accesibilidad y oportunidad, entre otros.</t>
    </r>
  </si>
  <si>
    <r>
      <rPr>
        <b/>
        <sz val="8"/>
        <rFont val="Arial"/>
        <family val="2"/>
      </rPr>
      <t>Estándar 157. Código: (MCC2)</t>
    </r>
    <r>
      <rPr>
        <sz val="8"/>
        <rFont val="Arial"/>
        <family val="2"/>
      </rPr>
      <t xml:space="preserve">
La organización implementa las oportunidades de mejoramiento continuo identificadas en el proceso de planeación, las cuales:
Criterios:
• Son priorizadas empleando una metodología estandarizada que considere, por lo menos, las de mayor impacto en cuanto a enfoque al usuario y orientación al riesgo.
• Cuentan con el soporte, los recursos y los elementos necesarios para su implementación.
• Se operativizan en acciones de mejora, las cuales se realizan completas y en el tiempo asignado en un cronograma de trabajo.
• Identifican las potenciales barreras para implementar las acciones de mejora, con el fin de tomar los correctivos necesarios.
• Son llevadas a cabo por colaboradores y/o equipos de mejoramiento con las competencias necesarias para su desarrollo.</t>
    </r>
  </si>
  <si>
    <r>
      <rPr>
        <b/>
        <sz val="8"/>
        <rFont val="Arial"/>
        <family val="2"/>
      </rPr>
      <t>Estándar 158. Código: (MCC3):</t>
    </r>
    <r>
      <rPr>
        <sz val="8"/>
        <rFont val="Arial"/>
        <family val="2"/>
      </rPr>
      <t xml:space="preserve">
Existe un proceso de monitorización permanente de la calidad y el mejoramiento continuo de la
organización.
Criterios:
• Cuenta con un método formal y permanente de evaluación, recolección de información, procesamiento y análisis de resultados, que incluye el enfoque de riesgo.
• Los patrones no deseados de desempeño son analizados a profundidad, identificando las causas raíz de los problemas y desarrollando los métodos de solución de problemas.
• Realiza seguimiento a los resultados de los indicadores que correspondan a las oportunidades de mejoramiento.                                                                                                                                                                                                          • Hace seguimiento periódico a la implementación de las oportunidades de mejora, incluyendo las relacionadas con terceros.
• Retroalimenta a la organización, a los involucrados en los procesos de mejora y a los órganos de dirección para el análisis y la toma de
decisiones.
• Genera resultados que son insumo para el ajuste del proceso organizacional de mejoramiento continuo.</t>
    </r>
  </si>
  <si>
    <r>
      <rPr>
        <b/>
        <sz val="8"/>
        <rFont val="Arial"/>
        <family val="2"/>
      </rPr>
      <t>Estándar 159. Código: (MCC4):</t>
    </r>
    <r>
      <rPr>
        <sz val="8"/>
        <rFont val="Arial"/>
        <family val="2"/>
      </rPr>
      <t xml:space="preserve">
Los resultados del mejoramiento de la calidad son comunicados y se consideran:
Criterios:
• Comunicación al equipo de salud, a los proveedores, a las EPS, al paciente y su familia, a la comunidad y a otras entidades, según aplique.
• Información sobre las estrategias adoptadas para el logro de los resultados y sobre los resultados como tal.
• Los canales apropiados para la divulgación, socialización e internalización de los resultados a través de la gestión del conocimiento.
• Estrategias para difundir y/o publicar, a través de medios internos o externos, los resultados del mejoramiento.</t>
    </r>
  </si>
  <si>
    <r>
      <rPr>
        <b/>
        <sz val="8"/>
        <rFont val="Arial"/>
        <family val="2"/>
      </rPr>
      <t>Estándar 160. Código: (MCC5):</t>
    </r>
    <r>
      <rPr>
        <sz val="8"/>
        <rFont val="Arial"/>
        <family val="2"/>
      </rPr>
      <t xml:space="preserve">
Los resultados del mejoramiento de la calidad se mantienen y son asegurados en el tiempo en la transformación cultural, teniendo en cuenta procesos que lleven al aprendizaje organizacional y la internalización de los conocimientos, estrategias y buenas prácticas desarrolladas.</t>
    </r>
  </si>
  <si>
    <t>ACCIONES PRIORIZADAS EN 2019</t>
  </si>
  <si>
    <t xml:space="preserve">PROCESOS </t>
  </si>
  <si>
    <t>No. Acciones</t>
  </si>
  <si>
    <t>ESTRATEGICOS</t>
  </si>
  <si>
    <t>GESTION GERENCIAL</t>
  </si>
  <si>
    <t>SUBGERENCIA CIENTIFICA</t>
  </si>
  <si>
    <t>SUBGERENCIA ADMINISTRATIVA Y FINANCIERA</t>
  </si>
  <si>
    <t>PLANEACION</t>
  </si>
  <si>
    <t>GESTION COMERCIAL Y COMUNICACIONES</t>
  </si>
  <si>
    <t>MISIONALES</t>
  </si>
  <si>
    <t>SALUD ORAL</t>
  </si>
  <si>
    <t>URGENCIAS</t>
  </si>
  <si>
    <t>VIGILANCIA EPIDEMIOLOGICA</t>
  </si>
  <si>
    <t>CONVENIOS DOCENTE ASISTENCIA E INVESTIGACION</t>
  </si>
  <si>
    <t>APOYO</t>
  </si>
  <si>
    <t>GESTION DE RECURSOS FISICOS</t>
  </si>
  <si>
    <t>GESTION DE TALENTO HUMANO</t>
  </si>
  <si>
    <t>GESTION DOCUMENTAL</t>
  </si>
  <si>
    <t>GESTION JURIDICA</t>
  </si>
  <si>
    <t>GESTION FINANCIERA</t>
  </si>
  <si>
    <t>SEGURIDAD Y SALUD EN EL  TRABAJO</t>
  </si>
  <si>
    <t>GESTION DE LA TECNOLOGIA Y LA INFORMACION</t>
  </si>
  <si>
    <t>DE MEJORA</t>
  </si>
  <si>
    <t xml:space="preserve">GESTION CONTROL INTERNO </t>
  </si>
  <si>
    <t>GESTION CONTROL DISCIPLINARIO</t>
  </si>
  <si>
    <t>CONSOLIDADO DE  ACCIONES DE MEJORA POR ESTANDAR</t>
  </si>
  <si>
    <t>CODIGO</t>
  </si>
  <si>
    <t>NUMERO</t>
  </si>
  <si>
    <t>ASDP</t>
  </si>
  <si>
    <t>ASSP</t>
  </si>
  <si>
    <t>ASAC</t>
  </si>
  <si>
    <t>ASREG</t>
  </si>
  <si>
    <t>ASEV</t>
  </si>
  <si>
    <t>ASPL</t>
  </si>
  <si>
    <t>ASEJ</t>
  </si>
  <si>
    <t>ASSAL</t>
  </si>
  <si>
    <t>ASREF</t>
  </si>
  <si>
    <t>ASSIR</t>
  </si>
  <si>
    <t>SUBTOTAL</t>
  </si>
  <si>
    <t>DIR</t>
  </si>
  <si>
    <t>GER</t>
  </si>
  <si>
    <t>GI</t>
  </si>
  <si>
    <t>GAF</t>
  </si>
  <si>
    <t>GTH</t>
  </si>
  <si>
    <t>MCC</t>
  </si>
  <si>
    <t>GT</t>
  </si>
  <si>
    <t>INDICADORES DE CALIDAD RESOLUCION 256</t>
  </si>
  <si>
    <t>APLICABLE AL CENTRO</t>
  </si>
  <si>
    <t xml:space="preserve">Proporción de recién nacidos con tamizaje para Hipotiroidismo 
</t>
  </si>
  <si>
    <t>&lt;1%</t>
  </si>
  <si>
    <t xml:space="preserve">Letalidad por Infección Diarreica Aguda (EDA) en menores de 5 años  
</t>
  </si>
  <si>
    <t>&lt;5%</t>
  </si>
  <si>
    <t>PORCENTAJE DE ADHERENCIA A POLITICA DE SEGURIDAD DEL PACIENTE</t>
  </si>
  <si>
    <t>SEGURIDAD</t>
  </si>
  <si>
    <t>PORCENTAJE DE ADHERENCIA A POLITICA DE HUMANIZACION</t>
  </si>
  <si>
    <t>MATRIZ PRIORIZACION - PAMEC</t>
  </si>
  <si>
    <t>Código: FTO-GCAL-MDP-332</t>
  </si>
  <si>
    <t>Versión: 2</t>
  </si>
  <si>
    <t>Fecha: 10/01/2017</t>
  </si>
  <si>
    <r>
      <rPr>
        <b/>
        <sz val="11"/>
        <color theme="1"/>
        <rFont val="Calibri"/>
        <family val="2"/>
        <scheme val="minor"/>
      </rPr>
      <t>RIESGO:</t>
    </r>
    <r>
      <rPr>
        <sz val="11"/>
        <color theme="1"/>
        <rFont val="Calibri"/>
        <family val="2"/>
        <scheme val="minor"/>
      </rPr>
      <t>Riesgo al que se expone el usuario y/o la institución, y/o los clientes internos, si no se lleva acabo el mejoramiento</t>
    </r>
  </si>
  <si>
    <r>
      <rPr>
        <b/>
        <sz val="11"/>
        <color theme="1"/>
        <rFont val="Calibri"/>
        <family val="2"/>
        <scheme val="minor"/>
      </rPr>
      <t xml:space="preserve">COSTO: </t>
    </r>
    <r>
      <rPr>
        <sz val="11"/>
        <color theme="1"/>
        <rFont val="Calibri"/>
        <family val="2"/>
        <scheme val="minor"/>
      </rPr>
      <t>Posible impacto económico de no realizar el mejoramiento</t>
    </r>
  </si>
  <si>
    <r>
      <rPr>
        <b/>
        <sz val="11"/>
        <color theme="1"/>
        <rFont val="Calibri"/>
        <family val="2"/>
        <scheme val="minor"/>
      </rPr>
      <t>VOLUMEN:</t>
    </r>
    <r>
      <rPr>
        <sz val="11"/>
        <color theme="1"/>
        <rFont val="Calibri"/>
        <family val="2"/>
        <scheme val="minor"/>
      </rPr>
      <t>Alcance del mejoramiento o cobertura (Beneficio).</t>
    </r>
  </si>
  <si>
    <t>• Califique como 1 o 2 cuando la
institución, el usuario y/o los clientes internos no corren ningún riesgo o existe un riesgo leve si no se efectúa la acción de  mejoramiento</t>
  </si>
  <si>
    <t>• Califique como 1 o 2 si al no realizarse el mejoramiento no se afectan o se afectan levemente las finanzas y la imagen de la
institución.</t>
  </si>
  <si>
    <t>• Califique como 1 o 2 si la ejecución del mejoramiento no tendría una cobertura o alcance amplio en la institución o en los
usuarios internos o externos o el
impacto es leve</t>
  </si>
  <si>
    <t>• Califique como 3 cuando la institución, el usuario y/o los clientes internos corren un riesgo medio si no
se efectúa la acción de mejoramiento</t>
  </si>
  <si>
    <t>• Califique como 3 si al no realizarse el mejoramiento se afectan moderadamente las finanzas y la imagen de la institución.</t>
  </si>
  <si>
    <t>• Califique como 3 si la ejecución de la acción de mejoramiento tendría una cobertura o alcance medio en la institución o en los usuarios internos o externos.</t>
  </si>
  <si>
    <t>• Califique como 4 o 5 cuando la
institución, el usuario y/o los
clientes internos corren un riesgo alto o se puede presentar un evento adverso o incidente si no se efectúa la acción de mejoramiento</t>
  </si>
  <si>
    <t>• Califique como 4 o 5 si al no realizarse el mejoramiento se afectan notablemente las finanzas y la imagen de la institución.</t>
  </si>
  <si>
    <t>• Califique como 4 o 5 si la ejecución de la acción de  ejoramiento tendría una cobertura o alcance amplio en la institución o en los usuarios internos o externos.</t>
  </si>
  <si>
    <t>ESTADO DE LAS ACCIONES I TRIMESTRE</t>
  </si>
  <si>
    <t>ESTADO DE LAS ACCIONES II TRIMESTRE</t>
  </si>
  <si>
    <t>ESTADO DE LAS ACCIONES III TRIMESTRE</t>
  </si>
  <si>
    <t>ESTADO DE LAS ACCIONES IV TRIMESTRE</t>
  </si>
  <si>
    <t>COMPLETO</t>
  </si>
  <si>
    <t>EN DESARROLLO</t>
  </si>
  <si>
    <t>ATRASADO</t>
  </si>
  <si>
    <t>NO INICIADO</t>
  </si>
  <si>
    <t xml:space="preserve">NO CUMPLE </t>
  </si>
  <si>
    <t xml:space="preserve">CUMPLE </t>
  </si>
  <si>
    <t>EFICIENCIA</t>
  </si>
  <si>
    <t xml:space="preserve">ESTADO </t>
  </si>
  <si>
    <r>
      <t xml:space="preserve">OBSERVACIONES
</t>
    </r>
    <r>
      <rPr>
        <sz val="10"/>
        <rFont val="Arial"/>
        <family val="2"/>
      </rPr>
      <t>(MOTIVO DE INCUMPLIMIENTO)</t>
    </r>
  </si>
  <si>
    <t>CUMPLIMIENTO DE PLAN DE IMPLEMENTACIÓN</t>
  </si>
  <si>
    <r>
      <t xml:space="preserve">SEGUIMIENTO Y CIERRE AL PLAN DE ACCIÓN
</t>
    </r>
    <r>
      <rPr>
        <sz val="10"/>
        <rFont val="Arial"/>
        <family val="2"/>
      </rPr>
      <t>(FECHA DE CIERRE REAL</t>
    </r>
  </si>
  <si>
    <r>
      <t xml:space="preserve">CUANDO
</t>
    </r>
    <r>
      <rPr>
        <sz val="10"/>
        <rFont val="Arial"/>
        <family val="2"/>
      </rPr>
      <t>(FECHA DE CIERRE PROGRAMADA DEL PLAN DE ACCIÓN)</t>
    </r>
  </si>
  <si>
    <r>
      <t xml:space="preserve">QUIEN
</t>
    </r>
    <r>
      <rPr>
        <sz val="10"/>
        <rFont val="Arial"/>
        <family val="2"/>
      </rPr>
      <t>(RESPONSABLE DEL PLAN DE IMPLEMENTACIÓN DE LA ACCIÓN)</t>
    </r>
  </si>
  <si>
    <r>
      <t xml:space="preserve">COMO 
</t>
    </r>
    <r>
      <rPr>
        <sz val="10"/>
        <rFont val="Arial"/>
        <family val="2"/>
      </rPr>
      <t>(PLAN DE IMPLEMENTACIÓN DE LA ACCIÓN )</t>
    </r>
  </si>
  <si>
    <t>BARRERAS DE MEJORAMIENTO</t>
  </si>
  <si>
    <t>ESTANDAR</t>
  </si>
  <si>
    <r>
      <t xml:space="preserve">FECHA IDENTIFICACIÓN
</t>
    </r>
    <r>
      <rPr>
        <sz val="10"/>
        <rFont val="Arial"/>
        <family val="2"/>
      </rPr>
      <t>(DE LA NO CONFORMIDAD/NO CONFORMIDAD POTENCIAL)</t>
    </r>
  </si>
  <si>
    <t xml:space="preserve">FECHA:  </t>
  </si>
  <si>
    <t>Código: FTO-GCAL-PMC-28</t>
  </si>
  <si>
    <t>DOCUMENTOS NUEVO SOCIALIZADOS E IMPLEMENTADOS</t>
  </si>
  <si>
    <t>SERVICIO /PROCESO</t>
  </si>
  <si>
    <t xml:space="preserve">NOMBRE DEL DOCUMENTO </t>
  </si>
  <si>
    <t>FECHA</t>
  </si>
  <si>
    <t>CONSOLIDADO</t>
  </si>
  <si>
    <t>FECHA:  Abril 10 de 2019</t>
  </si>
  <si>
    <t>RESPONSABLE:  Yolima Vargas - Carolina Sumosa</t>
  </si>
  <si>
    <t xml:space="preserve">NOMBRE SEDE:  Sub red Pozón. </t>
  </si>
  <si>
    <t>SEPT</t>
  </si>
  <si>
    <t>OCT</t>
  </si>
  <si>
    <t>NOV</t>
  </si>
  <si>
    <t>DIC</t>
  </si>
  <si>
    <t>AGO</t>
  </si>
  <si>
    <t>JUL</t>
  </si>
  <si>
    <t>JUN</t>
  </si>
  <si>
    <t>MAY</t>
  </si>
  <si>
    <t>ABR</t>
  </si>
  <si>
    <t>MARZ</t>
  </si>
  <si>
    <t>FEB</t>
  </si>
  <si>
    <t>ENE</t>
  </si>
  <si>
    <r>
      <t>Los indicadores de oportunidad en la atencion y oportunidad en la asignación de citas se midieron en los diferentes servicios durante todo el año 2018. Los resultados fueron fluctuantes en los difrerentes meses del año. Algunos estuvieron  entre los rangos y metas establecidas y otros tambien por fuera de la meta.  Se realizaron acciones de mejora cuando se encontraron desviaciones, para lograr la meta establecida, pero no se realizó registro ni segumiento a los planes de mejoramiento.  (</t>
    </r>
    <r>
      <rPr>
        <sz val="11"/>
        <color rgb="FFFF0000"/>
        <rFont val="Calibri"/>
        <family val="2"/>
        <scheme val="minor"/>
      </rPr>
      <t>Revisar comportamiento de indicadores de oportunidad y efectividad en los servicios de los centros) Tablero de indicadores de seguimiento 2018 por centro, los 12 meses)</t>
    </r>
  </si>
  <si>
    <t xml:space="preserve">Persisten no conormidades en el estandar de infaestrucura, en especial en el Hospital Pozón. En la mayoria de los centros de la subred,  o se esta llevando corectamente el programa de seguridad del paciente y el seguimiento a riesgos, aunque el personal conoce los conceptos, muchas vences no se aplica por la falta de insumos, por ejemplo, en el protocolo de lavado de manos.  En cuanto  al  se evidencia bajo reporte y análisis de eventos adversos y casos centinelas. Se evidencian algunas guias, manuales y protocolos desactualizados. Se evidencian hojas de vida del recurso humano sin soportes. En algunos centros de la subred, el mobiliario, equipos y dispositivos biomédicos se encuentran en regular estado de prsentación y mantenimiento. Se estan realizando los mantenimientos  preventivos y correctivos en la mayoria de los servicos, pero faltan algunos contratos vigentes. Se evidencian falecias en el software de histprias clinicas Health Manager, ya que se píerden datos de a misma. </t>
  </si>
  <si>
    <r>
      <t xml:space="preserve">En la sub red Pozón, según la medicion del nivel de satisfacion de los usuarios en el año 2018, medidas a traves de aplicación de encuestas en los diferentes servicios de los centros de la subred, arrojó un resultado promedio de 95% de usuarios satisfechos y 5% de insatisfechos. </t>
    </r>
    <r>
      <rPr>
        <sz val="11"/>
        <color rgb="FFFF0000"/>
        <rFont val="Calibri"/>
        <family val="2"/>
        <scheme val="minor"/>
      </rPr>
      <t xml:space="preserve">Agregar cantidad de encuestas realizadas, y satisfaccion por servicio. </t>
    </r>
  </si>
  <si>
    <r>
      <t xml:space="preserve">En la subred Pozón  no se  aplica en la gran mayoria de los servicios. Se enceutaron 8 centros, aplicando 52 encuestas en los meses de mayo y junio, obteniendo un resultado de 52,3 % de adherencia a la ploitica de humanizaci{on. Algunos profesionales y personal administrativo y de seguridad aplican el trato humanizado a los pacientes y usuarios. </t>
    </r>
    <r>
      <rPr>
        <sz val="11"/>
        <color rgb="FFFF0000"/>
        <rFont val="Calibri"/>
        <family val="2"/>
        <scheme val="minor"/>
      </rPr>
      <t xml:space="preserve">Agregar cantidad de encuestas realizadas, y resultados </t>
    </r>
  </si>
  <si>
    <r>
      <t xml:space="preserve">Se realizaron evaluaciones de adherencia  guias y protocolos de los servicios asistenciales en la subred pozón y en general en 2018 se muestra una regular adherencia  en los diferentes servicios en la consulta externa en la cual se evidencia que la red pozon ha mejorado, sin embargo se mantienen algunas no conformidades, el personal acoge a algunas recomendaciones, en cuanto a la evaluacion de la adherencia de P y p se evidencia que en el programa de crecimiento y desarrollo las enfermeras evidencian regular adherencia a guias y protocolos con respecto a la evaluacion anterior, debido a que aun no han sido actualizados los formatos de historias clianicas en las que aun se evidencian las curvas desactualizadas. En la evaluacion de adherencia de odontologia se evidencia que los resultados de los odontólogos nuevos en general fue deficiente,en cuanto a los odontologos antiguos su evaluacion obtuvo resultado regular. </t>
    </r>
    <r>
      <rPr>
        <sz val="11"/>
        <color rgb="FFFF0000"/>
        <rFont val="Calibri"/>
        <family val="2"/>
        <scheme val="minor"/>
      </rPr>
      <t xml:space="preserve">Promediar resultados 2018 adherencia de enfermeras, médicos y odontologos. Anotar el punto de los centros que no tienen sistema. </t>
    </r>
  </si>
  <si>
    <t xml:space="preserve">Verificar acciones de mejora a las no conformidades de las auditorias externas, independiente del estandar. Verificar cantidad. </t>
  </si>
  <si>
    <t xml:space="preserve">En la subred Pozón, en el año 2018  se realizó evaluacion de comités institucionales, por parte de una persona externa, pero considerando que los resultados no son confiables, se tomaron los datos de las evaluaciones de 6 centros de la sudred, realizadas en el año 2019, evidenciandose un cumplimiento promedio del 30% en el de Historias clinicas, en el comité de Seguridad el paciente un 49% de cumplimiento, el de Calidad un 26%,  comité de Iami un 34%. comité Aiepi un 33% y no se están llevando los comités de Farmacia, de Violencia Sexual ni comité de Infecciones. </t>
  </si>
  <si>
    <r>
      <rPr>
        <b/>
        <sz val="8"/>
        <rFont val="Arial"/>
        <family val="2"/>
      </rPr>
      <t>Estándar 58. Código: (AsREF6)</t>
    </r>
    <r>
      <rPr>
        <sz val="8"/>
        <rFont val="Arial"/>
        <family val="2"/>
      </rPr>
      <t xml:space="preserve">
La organización cuenta con estándares establecidos de tiempo para los procesos relacionados con el egreso del paciente, incluida la facturación de los servicios. Se garantiza la monitorización periódica del cumplimiento de estos estándares y diseño, la aplicación y la evaluación de los mecanismos correctivos, cuando se observe un patrón de comportamiento deficiente frente al estándar establecido.</t>
    </r>
  </si>
  <si>
    <r>
      <t xml:space="preserve">Estándar 60. Código: (AsSIR2)
</t>
    </r>
    <r>
      <rPr>
        <sz val="8"/>
        <rFont val="Arial"/>
        <family val="2"/>
      </rPr>
      <t>Si la red de prestación cuenta con una diferenciación explícita de servicios por cada prestador, esta información debe ser clara para el usuario, así como para el proceso de asignación de citas.</t>
    </r>
  </si>
  <si>
    <r>
      <rPr>
        <b/>
        <sz val="8"/>
        <rFont val="Arial"/>
        <family val="2"/>
      </rPr>
      <t>Estándar 61. Código: (AsSIR3)</t>
    </r>
    <r>
      <rPr>
        <sz val="8"/>
        <rFont val="Arial"/>
        <family val="2"/>
      </rPr>
      <t xml:space="preserve">
Para el caso anterior, la gerencia de la red garantiza que cuenta con procesos diseñados e
implementados para determinar los mecanismos de referencia y contrarreferencia entre los
diferentes prestadores, los cuales aseguran la coordinación y la continuidad del proceso de atención
del usuario.</t>
    </r>
  </si>
  <si>
    <r>
      <rPr>
        <b/>
        <sz val="8"/>
        <rFont val="Arial"/>
        <family val="2"/>
      </rPr>
      <t>Estándar 62. Código: (AsSIR4)</t>
    </r>
    <r>
      <rPr>
        <sz val="8"/>
        <rFont val="Arial"/>
        <family val="2"/>
      </rPr>
      <t xml:space="preserve">
La red cuenta con un proceso centralizado de monitorización de la calidad de las historias clínicas
y de los resultados clínicos obtenidos, incluyendo el análisis de eventos adversos. Lo anterior no
excluye la participación de personal que labora en cada una de las organizaciones que hacen parte
de la red. Se toman correctivos frente a las desviaciones detectadas.</t>
    </r>
  </si>
  <si>
    <r>
      <rPr>
        <b/>
        <sz val="8"/>
        <rFont val="Arial"/>
        <family val="2"/>
      </rPr>
      <t xml:space="preserve">Estándar 63. Código: (AsSIR5)
</t>
    </r>
    <r>
      <rPr>
        <sz val="8"/>
        <rFont val="Arial"/>
        <family val="2"/>
      </rPr>
      <t>Existe un proceso de direccionamiento estratégico central para la red, único, compartido entre
todos, el cual incluye la descripción clara de cuál es el papel de cada uno de los prestadores de la
red en la consecución de los logros comunes. Existen planes operativos de los procesos e incluyen la contribución de las sedes al direccionamiento estratégico general. Los planes operativos cuentan con metas e indicadores que permiten evaluar la gestión de cada sede. Se toman correctivos frente a las desviaciones detectadas.</t>
    </r>
  </si>
  <si>
    <r>
      <rPr>
        <b/>
        <sz val="8"/>
        <rFont val="Arial"/>
        <family val="2"/>
      </rPr>
      <t>Estándar 64. Código: (AsSIR6)</t>
    </r>
    <r>
      <rPr>
        <sz val="8"/>
        <rFont val="Arial"/>
        <family val="2"/>
      </rPr>
      <t xml:space="preserve">
El direccionamiento estratégico, en sus objetivos y estrategias, establece cómo se genera la sinergia y coordinación en torno al paciente entre los diferentes prestadores.
La gerencia de la red cuenta con mecanismos para demostrar los resultados de dicha sinergia. El
sistema de información debe proveer los datos para la evaluación de estos mecanismos.</t>
    </r>
  </si>
  <si>
    <r>
      <rPr>
        <b/>
        <sz val="8"/>
        <rFont val="Arial"/>
        <family val="2"/>
      </rPr>
      <t>Estándar 65. Código: (AsSIR7)</t>
    </r>
    <r>
      <rPr>
        <sz val="8"/>
        <rFont val="Arial"/>
        <family val="2"/>
      </rPr>
      <t xml:space="preserve">
Los sistemas de información de la red deben garantizar que se cuenta con una base de datos
unificada de los registros y las atenciones de los pacientes, a la cual puede tener acceso cada uno de los diferentes prestadores en el sitio donde se presta la atención a los pacientes.</t>
    </r>
  </si>
  <si>
    <r>
      <rPr>
        <b/>
        <sz val="8"/>
        <rFont val="Arial"/>
        <family val="2"/>
      </rPr>
      <t xml:space="preserve">Estándar 66. Código: (AsSIR8)
</t>
    </r>
    <r>
      <rPr>
        <sz val="8"/>
        <rFont val="Arial"/>
        <family val="2"/>
      </rPr>
      <t xml:space="preserve">Cuando se tengan varias sedes y el usuario pueda consultar en varias de ellas, debe existir un
sistema para que la historia clínica se comparta y se consolide luego de cada visita del paciente,
sin importar si la información está en medio magnético o físico (papel).                                                                                                                          Criterio:
</t>
    </r>
    <r>
      <rPr>
        <sz val="8"/>
        <color theme="1"/>
        <rFont val="Arial"/>
        <family val="2"/>
      </rPr>
      <t>• El usuario puede solicitar la cita en la IPS de su preferencia.</t>
    </r>
  </si>
  <si>
    <r>
      <rPr>
        <b/>
        <sz val="8"/>
        <rFont val="Arial"/>
        <family val="2"/>
      </rPr>
      <t>Estándar 67. Código: (AsSIR9)</t>
    </r>
    <r>
      <rPr>
        <sz val="8"/>
        <rFont val="Arial"/>
        <family val="2"/>
      </rPr>
      <t xml:space="preserve">
Los registros que son usados en los procesos de atención a los pacientes deben estar estandarizados,
tanto en contenidos clínicos como administrativos. Los registros deben garantizar su completitud,
independientemente de donde se reciba y atienda el paciente y debe facilitar la coordinación y
continuidad de los cuidados del mismo.</t>
    </r>
  </si>
  <si>
    <r>
      <t xml:space="preserve">Estándar 68. Código: (AsSIR10)
</t>
    </r>
    <r>
      <rPr>
        <sz val="8"/>
        <rFont val="Arial"/>
        <family val="2"/>
      </rPr>
      <t>Independientemente de la información que se genere y almacene en cada uno de los prestadores
de la red, la gerencia de la red recolecta, procesa y analiza información de sus prestadores a nivel
central. Los análisis deben poderse desagregar desde el desempeño en conjunto de la red hasta el
desempeño individual de cada prestador.</t>
    </r>
  </si>
  <si>
    <r>
      <rPr>
        <b/>
        <sz val="8"/>
        <rFont val="Arial"/>
        <family val="2"/>
      </rPr>
      <t xml:space="preserve">Estándar 70. Código: (AsSIR12)
</t>
    </r>
    <r>
      <rPr>
        <sz val="8"/>
        <rFont val="Arial"/>
        <family val="2"/>
      </rPr>
      <t xml:space="preserve">La gerencia de la red garantiza que cada uno de los prestadores que la conforman recibe información detallada y oportuna acerca de servicios, programas, directrices, políticas, etc., que son emanadas desde esta gerencia.                                                 </t>
    </r>
  </si>
  <si>
    <r>
      <rPr>
        <b/>
        <sz val="8"/>
        <rFont val="Arial"/>
        <family val="2"/>
      </rPr>
      <t>Estándar 51. Código: (AsSAL1)</t>
    </r>
    <r>
      <rPr>
        <sz val="8"/>
        <rFont val="Arial"/>
        <family val="2"/>
      </rPr>
      <t xml:space="preserve">
La organización cuenta con un proceso estandarizado para el egreso de los pacientes, que garantiza al usuario y su familia la adecuada finalización de la atención y su posterior seguimiento. Incluye lo siguiente:
Criterios:
• Estrategias para identificar las necesidades y planear un continuo de cuidados al paciente después del egreso.
• Cuenta con estándares establecidos de tiempo para los procesos relacionados con el egreso del paciente, incluida la facturación de los servicios.
• Para los casos en que la condición clínica, física y/o mental lo amerite, el egreso será dado en compañía de un adulto responsable, previa valoración por el médico tratante.
• Comunicación de toda la información relevante a la empresa promotora de salud, administradora, o las que se asimilen, para la autorización y planificación de la integralidad y continuidad del seguimiento.
• Planes documentados y de referencia para el seguimiento y tratamiento que incluyen: lugar, fecha y razones de referencia y personas que debe contactar, si aplica.
• Reporte de los resultados del cuidado y tratamiento, si aplica. Este criterio no aplica para los servicios ambulatorios.
• Existe para cada paciente que egresa de la organización un documento que contiene el reporte final de su estadía y los requerimientos futuros necesarios. Este criterio no aplica para los servicios ambulatorios.
• Información de los trámites que los usuarios deben realizar en caso de necesitar un proceso de remisión o solicitud de cita con otro prestador. Este proceso podrá estar en cabeza del profesional tratante o en otro personal de la organización que ha sido oficialmente delegado para realizar dicha labor. Lo anterior no implica la existencia de un servicio o unidad funcional.
• Plan de cuidado escrito que incluye la explicación acorde con el nivel de conocimiento y comprensión del paciente y su familia acerca de los cuidados que debe seguir una vez egrese, incluyendo información de los medicamentos y su administración, uso de equipos médicos, alimentación y rehabilitación y signos y síntomas de alerta temprana de posibles complicaciones, si aplica.
• El profesional tratante debe proveer información básica al usuario y su familia como resultado de su atención. Especial importancia se le da a los cuidados y el Autocuidado en casa (dietas especiales, seguimiento farmacológico, ejercicios, rehabilitación, etc.).                                                                                                                                                 • Se toman correctivos frente a las desviaciones encontradas
</t>
    </r>
  </si>
  <si>
    <r>
      <rPr>
        <b/>
        <sz val="8"/>
        <rFont val="Arial"/>
        <family val="2"/>
      </rPr>
      <t xml:space="preserve">Estándar 47. Código: (AsEV1)
</t>
    </r>
    <r>
      <rPr>
        <sz val="8"/>
        <rFont val="Arial"/>
        <family val="2"/>
      </rPr>
      <t>La organización garantiza que revisa el plan individual de atención y sus resultados tomando como base la historia clínica y los registros asistenciales de una forma sistemática y periódica, lo cual permite calificar la efectividad, la seguridad, la oportunidad y la validez de la atención a través de la información consignada y ajustar y mejorar los procesos.
Criterios:
• La organización cuenta con un sistema periódico de evaluación interna de una muestra de historias clínicas y/o registros asistenciales por parte de pares, para los casos de eventos adversos.
• Se cuenta con un mecanismo para retroalimentar al equipo de salud sobre los resultados de la evaluación de sus historias clínicas y/o registros asistenciales.
• La organización cuenta con un mecanismo para evaluar la adherencia al tratamiento para los pacientes agudos y para los inscritos en programas de enfermedades crónicas. Así mismo, cuenta con un sistema de evaluación de las causas de no adherencia y propone, implementa y evalúa sus resultados.
• La organización evalúa sus resultados clínicos y los compara con indicadores de referencia, nacional e internacional.</t>
    </r>
  </si>
  <si>
    <r>
      <rPr>
        <b/>
        <sz val="8"/>
        <rFont val="Arial"/>
        <family val="2"/>
      </rPr>
      <t>Estándar 50. Código: (AsEV4)</t>
    </r>
    <r>
      <rPr>
        <sz val="8"/>
        <rFont val="Arial"/>
        <family val="2"/>
      </rPr>
      <t xml:space="preserve">
La organización que presta servicios de odontología garantiza que se desarrollen en forma sistemática y permanente mecanismos de evaluación de la efectividad y la continuidad del proceso de atención al paciente en salud oral, teniendo en cuenta entre otros los siguientes criterios:
• Portafolio de servicios de la institución.
• Detección de necesidades y expectativas del usuario y su familia.
• Mecanismos para medir la adherencia al plan de tratamiento.
• Indicadores de efectividad y oportunidad.</t>
    </r>
  </si>
  <si>
    <r>
      <rPr>
        <b/>
        <sz val="8"/>
        <rFont val="Arial"/>
        <family val="2"/>
      </rPr>
      <t xml:space="preserve">Estándar 21. Código: (AsEV2)
</t>
    </r>
    <r>
      <rPr>
        <sz val="8"/>
        <rFont val="Arial"/>
        <family val="2"/>
      </rPr>
      <t>La organización, de acuerdo con el tipo de servicios que presta, garantiza que el equipo de
salud cuenta con programas de promoción y prevención en los cuales se identifican y evalúan sistemáticamente las necesidades relacionadas con la prevención de enfermedades y la promoción de la salud, y se da respuesta teniendo en cuenta la participación de los usuarios.
Criterios:
• Se aseguran directrices y / o procedimientos para evaluar la necesidad de la prevención de enfermedades y promoción de la salud para todos los usuarios independientemente del diagnóstico, incluida la prevención de infecciones.
• Se evalúa para cada usuario la necesidad de la prevención de enfermedades y la promoción de la salud, en especial si es la primera vez que el usuario entra en contacto con la organización o con el sistema de salud.
• La necesidad es revisada de conformidad con los cambios en el estado del paciente o por solicitud del mismo.
• La identificación de la necesidad de la prevención de enfermedades y la promoción de la salud se realiza atendiendo las condiciones sociales del usuario y sus antecedentes culturales.
• El equipo de salud responsable de la atención del usuario conoce las necesidades del usuario para la prevención de enfermedades y la promoción de la salud.
• Se desarrollan estrategias de atención integral que incluyen los programas de promoción y prevención y las acciones resolutivas.                                                                                                                                   • Se evalúa el cumplimiento de los programas de promoción y prevención de acuerdo con la normatividad vigente y se miden la adherencia de los usuarios y los resultados en salud.
• Se evalúa la adherencia de los colaboradores a las guías.
• Se toman acciones frente a las desviaciones de los resultados obtenidos.</t>
    </r>
  </si>
  <si>
    <r>
      <t xml:space="preserve">Estándar 42. Código: (AsEJ2)
</t>
    </r>
    <r>
      <rPr>
        <sz val="8"/>
        <rFont val="Arial"/>
        <family val="2"/>
      </rPr>
      <t>El usuario y su familia reciben la educación e información pertinente durante la ejecución del tratamiento, que incluye como mínimo:
Criterios:
• El proceso natural de la enfermedad y el estado actual de la misma:
   • Óptimo entendimiento y aceptación por parte del usuario del tratamiento y sus objetivos.
   • El esquema terapéutico y los medicamentos que se prescriben, horarios e interacciones; se presta especial atención durante la utilización de aquellos medicamentos cuyos efectos colaterales o secundarios sean peligrosos o severos, para identificar signos y síntomas tempranos de reacciones adversas medicamentosas.
• Información necesaria y suficiente de resultados de los exámenes o los procedimientos diagnósticos, garantizando el adecuado entendimiento por parte del usuario y/o su familia, especialmente cuando se trate de pacientes menores de edad, o con algún grado de discapacidad física y/o mental.
• Acompañamiento y asesoría especializada para información de resultados en los casos de pacientes con enfermedades catastróficas, especialmente cáncer, ETS, VIH o SIDA:
   • Cuidados que se han de brindar en el momento de la hospitalización y necesidades después del egreso (cuidados en casa, si aplica).
   • Promoción de la salud y prevención de la enfermedad, incluyendo su participación en la prevención de infecciones.
• Participación activa del usuario en promover su propia seguridad.
• La organización evalúa el entendimiento por parte de los usuarios de toda la información y la educación recibidas durante el proceso de atención.
• Se toman correctivos frente a las desviaciones encontradas</t>
    </r>
  </si>
  <si>
    <r>
      <t xml:space="preserve">Estándar 3. Código: (AsDP3)
</t>
    </r>
    <r>
      <rPr>
        <sz val="8"/>
        <color theme="1"/>
        <rFont val="Arial"/>
        <family val="2"/>
      </rPr>
      <t xml:space="preserve">La organización cuenta con un </t>
    </r>
    <r>
      <rPr>
        <b/>
        <sz val="8"/>
        <color theme="1"/>
        <rFont val="Arial"/>
        <family val="2"/>
      </rPr>
      <t>código de ética y un código de buen gobierno articulados con el direccionamiento estratégico.</t>
    </r>
    <r>
      <rPr>
        <sz val="8"/>
        <color theme="1"/>
        <rFont val="Arial"/>
        <family val="2"/>
      </rPr>
      <t xml:space="preserve"> Se evalúa su cumplimiento y se actualiza cuando es necesario.
Criterios:
• El código de ética contempla el respeto por los derechos y los deberes de los usuarios.
• El código de buen gobierno incluye mecanismos para presentar posibles conflictos de intereses.
• Los comités de ética evalúan situaciones especiales de la atención de los pacientes (trasplantes, muerte cerebral, estado terminal, entre otros).</t>
    </r>
  </si>
  <si>
    <r>
      <t xml:space="preserve">Estándar 23. Código: (AsPL1)
</t>
    </r>
    <r>
      <rPr>
        <sz val="8"/>
        <rFont val="Arial"/>
        <family val="2"/>
      </rPr>
      <t>Si la organización tiene responsabilidades en grupos poblacionales específicos, tiene procesos de evaluación y gerencia de riesgos en salud de la población bajo su responsabilidad y establece mecanismos para educar en Autocuidado y corresponsabilidad.
Criterios:
1.Se define el enfoque de riesgo.
2.Se priorizan los riesgos críticos.
3.Se mide el impacto.
4.Se gestionan y evalúan los resultados</t>
    </r>
  </si>
  <si>
    <r>
      <t xml:space="preserve">Estándar 24. Código: (AsPL2)
</t>
    </r>
    <r>
      <rPr>
        <sz val="8"/>
        <rFont val="Arial"/>
        <family val="2"/>
      </rPr>
      <t xml:space="preserve">Existe un proceso de planeación de la atención, el cuidado y el tratamiento para cada paciente, el
cual incluye implementación, desarrollo y seguimiento del plan de tratamiento de acuerdo con el
tipo de servicio que presta. En cualquier tipo de organización, esta planeación incluye:
Criterios:
1.Los procesos inherentes al cuidado y tratamiento están planeados teniendo en cuenta las guías de práctica clínica basadas en la evidencia que la organización ha desarrollado, adoptado o adaptado. Los protocolos y los procedimientos definidos por el laboratorio clínico, los servicios de imagenología y demás servicios de apoyo, se articulan con los procesos de cuidado y tratamiento de la atención en salud.
2.En cualquiera de las opciones mencionadas anteriormente, las guías deben ser explícitas en contener:
Cuáles son los objetivos de la guía.
• Identificación, clasificación e interpretación de la evidencia.
• Definición de mecanismos de consenso.
• Registro de los conflictos de interés de los miembros del grupo de desarrollo.
• Formulación explícita de recomendaciones.
• Cada cuánto se hará la actualización.
• Aplicabilidad.
• Cada cuánto y cómo se monitorizará la adherencia a la guía, incluido el análisis de pares si es pertinente y necesario.
• Estos procesos son parte integral de la capacitación, inducción y reinduccion, de cada trabajador; hay evidencia del conocimiento de estos procesos por parte de los empleados.
• La organización cuenta con guías de reacción inmediata y manejo de eventos adversos, que potencialmente sean producto de los procesos de atención.
</t>
    </r>
  </si>
  <si>
    <r>
      <t xml:space="preserve">Estándar 27. Código: (AsPL5)
</t>
    </r>
    <r>
      <rPr>
        <sz val="8"/>
        <rFont val="Arial"/>
        <family val="2"/>
      </rPr>
      <t>El proceso de planeación de la atención y cuidado para cada paciente en imagenología incluye implementación, práctica y seguimiento de los exámenes y los procedimientos para la consecución de los resultados a los usuarios y/o a los clínicos.
Criterios:
1. Se garantizan mecanismos para la comunicación oportuna de los resultados.
2. Existen mecanismos para garantizar la correlación entre los resultados de exámenes y procedimientos y las decisiones de carácter clínico.
3. Existen mecanismos de alarma para resultados críticos.</t>
    </r>
  </si>
  <si>
    <r>
      <t xml:space="preserve">Estándar 29. Código: (AsPL7)
</t>
    </r>
    <r>
      <rPr>
        <sz val="8"/>
        <rFont val="Arial"/>
        <family val="2"/>
      </rPr>
      <t xml:space="preserve">La organización tiene estandarizados los puntos clave del cuidado y el tratamiento para procesos
de atención específicos, los cuales apoyan la oportunidad y la efectividad de las intervenciones.
Criterios:
• Se identifican el lugar y servicios necesarios para lograr los objetivos con el paciente.
• Planeación de partos de emergencia y cuidados del recién nacido (criterio específico para servicios materno- infantiles).
• Planeación de cuidados especiales, tales como cesáreas, partos inducidos y partos instrumentados (criterio específico para servicios materno- infantiles).
• Consejería en casos de abortos espontáneos, trabajo de parto pre término, mortinatos, óbitos fetales, procedimientos de resucitación en recién nacidos (criterio específico para servicios materno-infantiles).
• Coordinación de la atención entre servicios para identificar e intervenir oportunamente a maternas de alto riesgo y su hijo.
• Apoyo emocional al usuario y su familia relacionado con el impacto de la experiencia de la cirugía, aspectos éticos como muerte cerebral, retiro de los sistemas de soporte vital, decisiones de no tratamiento y no reanimación. Este criterio aplica solo cuando las circunstancias anteriormente mencionadas ya están presentes o instauradas (criterio específico para el servicio de cirugía o unidades de cuidado crítico).
• Rehabilitación según necesidades físicas, ocupacionales, de recreación y de comunicación (lenguaje y audición), si aplica.
• Valoración nutricional al paciente hospitalizado y registro de la dieta ordenada.
• Soporte nutricional especial.
• Se analizan gustos y preferencias del usuario respecto de la dieta y se ofrecen alternativas.
• Criterios de ingreso y egreso a Unidad de Cuidado Intensivo.
• Abordaje interdisciplinario de casos complejos.
• Criterios para respuesta oportuna y efectiva a interconsultas.
• Se proveen actividades lúdicas para infantes y adolescentes y actividades especiales para usuarios de tercera edad.
• Consejería y apoyo emocional al usuario y su familia, de acuerdo con la evolución y respuesta del paciente al tratamiento, la preparación para las consecuencias físicas, sociales y emocionales de la enfermedad, incluidas la muerte y la donación de órganos, cuando aplique.
• Apoyo espiritual o religioso </t>
    </r>
    <r>
      <rPr>
        <sz val="8"/>
        <color rgb="FFFF0000"/>
        <rFont val="Arial"/>
        <family val="2"/>
      </rPr>
      <t>si el  paciente  lo solicita.</t>
    </r>
    <r>
      <rPr>
        <sz val="8"/>
        <rFont val="Arial"/>
        <family val="2"/>
      </rPr>
      <t xml:space="preserve">
En caso de que el paciente vaya a ser sometido a una intervención quirurgica, se realiza una valoración anestesica prequirurgica, brindandola toda la información </t>
    </r>
    <r>
      <rPr>
        <sz val="8"/>
        <color rgb="FFFF0000"/>
        <rFont val="Arial"/>
        <family val="2"/>
      </rPr>
      <t>pertinente</t>
    </r>
    <r>
      <rPr>
        <sz val="8"/>
        <rFont val="Arial"/>
        <family val="2"/>
      </rPr>
      <t xml:space="preserve"> y suficiente sobre riesgos, preparación, consecuencias, tramites, etc.
• Si la organización presta servicios durante horarios nocturnos, se deben especificar claramente los servicios que pueden prestar y aquellos que no. En todo caso, se cuenta con un sistema de referencia de pacientes para remitir lo que este explicitamente definido como fuera de su alcance de resolución en estos horarios.
• Se garantiza el personal necesario para brindar atención oportuna con el nivel de calidad esperado tanto en el horario diurno como nocturno, fines de semana y festivos.
• Existe un proceso para informar al personal asistencial implicado en el tratamiento el papel que debe desempeñar
• Se estimula la incorporación del paciente y su familia en los programas de promoción y prevención que les apliquen.
• La organización demuestra la oportunidad y la efectividad en las atenciones descritas en el presente estándar.
• Se verifica la comprension por parte del usuario de la información brindada en este estandar
• Se toman correctivos frente a las desviaciones encontradas.</t>
    </r>
  </si>
  <si>
    <r>
      <rPr>
        <b/>
        <sz val="8"/>
        <rFont val="Arial"/>
        <family val="2"/>
      </rPr>
      <t xml:space="preserve">Estándar 32. Código: (AsPL10)
</t>
    </r>
    <r>
      <rPr>
        <sz val="8"/>
        <rFont val="Arial"/>
        <family val="2"/>
      </rPr>
      <t>La organización tiene claramente definido el proceso de consecución y verificación del entendimiento del consentimiento informado.
Al momento de solicitar el consentimiento, se le provee al paciente la información acerca de los riesgos y los beneficios de los procedimientos planeados y los riesgos del no tratamiento, de manera que puedan tomar decisiones informadas.
Criterios:
• Se obtiene un consentimiento especial del paciente si este va a hacer parte o se le solicita participar en un proyecto de investigación, en el que se le explican el objetivo, los beneficios y los inconvenientes del mismo. La negativa por parte del paciente no puede ser barrera
para una atención médica acorde con su patología, aunque debe primar la autonomía del paciente.
• Se obtiene un registro firmado por el paciente cuando decide conscientemente no someterse al procedimiento sugerido por el equipo o profesional tratante.
• El consentimiento informado debe incluir, como mínimo, los beneficios, los riesgos y las alternativas, de acuerdo con el procedimiento específico.
• Los profesionales responsables del consentimiento informado reciben capacitación y entrenamiento y son evaluados respecto a:
a. Suficiencia del contenido de la información.
b.Habilidades de comunicación y diálogo.
c. En los casos de reintervenciones, se actualiza el consentimiento informado.
d.Se evalúa el diligenciamiento adecuado, oportuno y veraz del consentimiento informado.
• Se capacita a los profesionales tratantes acerca de su responsabilidad de comunicación adecuada en el consentimiento informado y de la verificación de la comprensión por parte del paciente.</t>
    </r>
  </si>
  <si>
    <r>
      <rPr>
        <b/>
        <sz val="8"/>
        <rFont val="Arial"/>
        <family val="2"/>
      </rPr>
      <t>Estándar 40. Código: (AsPL18)</t>
    </r>
    <r>
      <rPr>
        <sz val="8"/>
        <rFont val="Arial"/>
        <family val="2"/>
      </rPr>
      <t xml:space="preserve">
La organización cuenta con procesos estandarizado que garantizan la prevención y el control de
las infecciones durante el proceso de atención del usuario. Los procesos son basados en guías o
protocolos que incluyen:
Criterios:
• Admisión y transporte intra e interinstitucional de los pacientes con infección.
• Estandarización, implementación y seguimiento a la adherencia de técnicas de aislamiento.
• Garantía del uso de técnicas asépticas para la preparación de medicamentos intravenosos, quimioterapia o nutrición parenteral.
• Profilaxis antibiótica.
• Uso racional de antibióticos.
• Uso de perfil de resistencia antibacteriana.
• Protocolos de desinfección.
• Reportes de cultivos de superficie.
• Acciones del comité de vigilancia epidemiológica.
• Acciones en el caso de brotes infecciosos.                                                                                                                                                                                          • Ajuste de guías de práctica clínica con base en perfil de resistencia bacteriana.
• Proceso de recolección, tabulación, análisis y reporte de las infecciones nosocomiales y enfermedades transmisibles e infecciosas:
Definición de infecciones asociadas al cuidado de la salud.
Definición de mecanismos de reportes y protocolos de investigación en casos de infección intrahospitalaria.                                             Implementación, medición y gestión de indicadores de infección de acuerdo con la complejidad y por servicio. Como mínimo, los indicadores de acreditación de referencia, ejemplo: infección asociada a catéter central, infección de sitio operatorio, endometritis
postparto, neumonía asociada a ventilador, infección asociada a sonda vesical.
• Reporte de los resultados a la gerencia u otros grupos relevantes de la organización.
• El plan de prevención y control de infecciones está incorporado en el plan de direccionamiento estratégico de la organización.
• El plan de prevención y control de infecciones cuenta con metas precisas que son medidas en el tiempo.
• Están identificadas las responsabilidades para la prevención de infecciones.
• El personal de la organización recibe inducción, reinduccion y entrenamiento en la prevención y el control de infecciones.
• Sistema de ventilación para contaminantes, si aplica.
• Esterilización acorde con las necesidades de los servicios.</t>
    </r>
  </si>
  <si>
    <r>
      <t xml:space="preserve">La politica de seguridad el paciente se desplegó en el año 2018, se realizó socializaciones de los temas relacionados y de lavado de manos con sus respectivas evaluaciones, encontrándose un resultado  de adherencia del personal   del 60% en el primer semestre, al 72 % en el segundo semestre en los 4 centros mas grandes de la subred. (Olaya, Bayunca, Libano, Pozon) </t>
    </r>
    <r>
      <rPr>
        <sz val="11"/>
        <color rgb="FFFF0000"/>
        <rFont val="Calibri"/>
        <family val="2"/>
        <scheme val="minor"/>
      </rPr>
      <t xml:space="preserve">. Procesos seguros cumplimiento del 41% promedio año 2018 y 59% no cumple </t>
    </r>
    <r>
      <rPr>
        <sz val="11"/>
        <color theme="1"/>
        <rFont val="Calibri"/>
        <family val="2"/>
        <scheme val="minor"/>
      </rPr>
      <t xml:space="preserve"> No se realiza segumiento a riesgos, ya que se reporta en cero la mayoría de los servicios, y ocasionalmente, se reportan eventos adversos e incidentes  a los cuales se le realiza el respectivo análisis e investigación , protocolo de Lóndres, a nivel central, con su acción de mejora, pero no se está realizando seguimiento a los planes de mejoramiento. Se evidencia bajo reporte y análisis de eventos adversos y casos centinelas en los centros. Aunque el personal conoce los conceptos, muchas vences no se aplica por la falta de insumos, por ejemplo, en el protocolo de lavado de manos. </t>
    </r>
  </si>
  <si>
    <r>
      <t xml:space="preserve">Estándar 20. Código: (AsEV1)
</t>
    </r>
    <r>
      <rPr>
        <sz val="8"/>
        <color theme="1"/>
        <rFont val="Arial"/>
        <family val="2"/>
      </rPr>
      <t xml:space="preserve">La organización tiene definido y estandarizado el proceso de identificación de necesidades de salud de todos los pacientes atendidos y evalúa su cumplimiento. Incluye:
Criterios:
• La definición del alcance y contenido mínimo de la identificación de necesidades del usuario por cada servicio de la organización.
</t>
    </r>
    <r>
      <rPr>
        <b/>
        <sz val="8"/>
        <color theme="1"/>
        <rFont val="Arial"/>
        <family val="2"/>
      </rPr>
      <t>•</t>
    </r>
    <r>
      <rPr>
        <b/>
        <i/>
        <sz val="8"/>
        <color rgb="FFFF0000"/>
        <rFont val="Arial"/>
        <family val="2"/>
      </rPr>
      <t>La definición de quién puede evaluar las necesidades de los pacientes</t>
    </r>
    <r>
      <rPr>
        <b/>
        <i/>
        <sz val="8"/>
        <color theme="1"/>
        <rFont val="Arial"/>
        <family val="2"/>
      </rPr>
      <t xml:space="preserve"> </t>
    </r>
    <r>
      <rPr>
        <sz val="8"/>
        <color theme="1"/>
        <rFont val="Arial"/>
        <family val="2"/>
      </rPr>
      <t xml:space="preserve">
•  El equipo de salud realiza la identificación de necesidades de los pacientes de manera congruente con los aspectos culturales de la población objeto.                                                                  •</t>
    </r>
    <r>
      <rPr>
        <b/>
        <i/>
        <sz val="8"/>
        <color rgb="FFFF0000"/>
        <rFont val="Arial"/>
        <family val="2"/>
      </rPr>
      <t>La identificación de necesidades de salud de los pacientes tiene en cuenta:</t>
    </r>
    <r>
      <rPr>
        <sz val="8"/>
        <color rgb="FFFF0000"/>
        <rFont val="Arial"/>
        <family val="2"/>
      </rPr>
      <t xml:space="preserve"> </t>
    </r>
    <r>
      <rPr>
        <sz val="8"/>
        <color theme="1"/>
        <rFont val="Arial"/>
        <family val="2"/>
      </rPr>
      <t xml:space="preserve">                                                                                                                                                                                                - Necesidades fisicas
 - Necesidades psicologicas
 - Necesidades educativas o de información de los usuarios (de su patología, tratamiento, autocuidado, pronostico, etc.)
• Cuando aplique, se tienen definidos criterios para evaluar las necesidades de salud a poblaciones especificas. (ancianos, niños, adolescentes, gestantes, puérperas, inmunodeprimidos, pacientes con enfermedades infecciosas, pacientes en quimioterapia o radioterapia, pacientes con enfermedad mental, etc.)
• </t>
    </r>
    <r>
      <rPr>
        <b/>
        <i/>
        <sz val="8"/>
        <color rgb="FFFF0000"/>
        <rFont val="Arial"/>
        <family val="2"/>
      </rPr>
      <t>La evaluación e identificación de necesidades de salud de cada paciente, se documenta en la historia clínica.</t>
    </r>
  </si>
  <si>
    <t>Calificacion Cualitativa</t>
  </si>
  <si>
    <t>Ninguna</t>
  </si>
  <si>
    <t>GRUPO DE ESTANDARES ASISTENCIALES (AS)</t>
  </si>
  <si>
    <t>ESTANDARES DE ACREDITACION -AUTOEVALUACIÓN</t>
  </si>
  <si>
    <t>ESTANDARES DE ACREDITACION-AUTOEVALUACIÓN</t>
  </si>
  <si>
    <t>A</t>
  </si>
  <si>
    <r>
      <t>Estándar 1. Código: (AsDP1)</t>
    </r>
    <r>
      <rPr>
        <sz val="8"/>
        <color theme="1"/>
        <rFont val="Arial"/>
        <family val="2"/>
      </rPr>
      <t xml:space="preserve">   La organización cuenta con una</t>
    </r>
    <r>
      <rPr>
        <b/>
        <sz val="8"/>
        <color theme="1"/>
        <rFont val="Arial"/>
        <family val="2"/>
      </rPr>
      <t xml:space="preserve"> declaración de los derechos y deberes</t>
    </r>
    <r>
      <rPr>
        <sz val="8"/>
        <color theme="1"/>
        <rFont val="Arial"/>
        <family val="2"/>
      </rPr>
      <t xml:space="preserve"> de los pacientes</t>
    </r>
    <r>
      <rPr>
        <b/>
        <sz val="8"/>
        <color theme="1"/>
        <rFont val="Arial"/>
        <family val="2"/>
      </rPr>
      <t xml:space="preserve"> incorporada en el plan de direccionamiento estratégico</t>
    </r>
    <r>
      <rPr>
        <sz val="8"/>
        <color theme="1"/>
        <rFont val="Arial"/>
        <family val="2"/>
      </rPr>
      <t xml:space="preserve"> de la organización, que aplica al proceso de atención al cliente. </t>
    </r>
    <r>
      <rPr>
        <b/>
        <sz val="8"/>
        <color theme="1"/>
        <rFont val="Arial"/>
        <family val="2"/>
      </rPr>
      <t>El personal ha sido entrenado en el contenido de dicha declaración y cuenta con herramientas para evaluar que estos comprenden</t>
    </r>
    <r>
      <rPr>
        <sz val="8"/>
        <color theme="1"/>
        <rFont val="Arial"/>
        <family val="2"/>
      </rPr>
      <t xml:space="preserve"> y siguen sus directrices.</t>
    </r>
    <r>
      <rPr>
        <b/>
        <sz val="8"/>
        <color theme="1"/>
        <rFont val="Arial"/>
        <family val="2"/>
      </rPr>
      <t xml:space="preserve"> Los pacientes que van a ser atendidos conocen y comprenden el contenido de la declaración de sus derechos y deberes.  </t>
    </r>
    <r>
      <rPr>
        <sz val="8"/>
        <color theme="1"/>
        <rFont val="Arial"/>
        <family val="2"/>
      </rPr>
      <t xml:space="preserve">                                                                                                            
Criterios:
• Los derechos de los pacientes les son informados y, si las condiciones de los pacientes no permiten la comprensión de su contenido (menores de edad, discapacidad que limita la autonomia, etc.), la organización debe garantizar que estos sean informados y entendidos por un acompañante con capacidad de comprensión (incluye versión en idiomas extranjeros, lenguas indigenas  o dialectos que utilice el usuario cuando aplique).
• La organización garantiza que el proceso de atención a los pacientes se provee atendiendo al respeto que merece la condición de paciente e independiente de sexo, edad, nacionalidad, valores, creencias, lengua, religión, grupo étnico, opinion politica o filosofica, preferencias sexuales o condición médica.
• La organización garantiza estrategias que permitan la participación activa del paciente y familia en el proceso de atención.
• El comité de ética hospitalaria tiene entre sus funciones la promoción, la divulgación y la apropiación de los deberes y los derechos y estudia casos en que los mismos son vulnerados.
• La participación de los usuarios en investigaciones debe contar con su aceptación escrita y explícita. Previamente a esta aceptación, se le informará verbalmente y por escrito al usuario de dicha solicitud, explicándole los alcances y riesgos de su participación.
• Toda investigación amerita la reunión de un comité de ética de la investigación; debe garantizarse que este se reunió y dio su aprobación formalmente mediante acta.
• La negativa por parte del usuario no puede ser barrera para una atención médica acorde con su patología.
• La organización respeta la voluntad y autonomía del usuario.</t>
    </r>
  </si>
  <si>
    <t>REFERENCIA Y CONTRAREFERENCIA</t>
  </si>
  <si>
    <r>
      <t xml:space="preserve">Estándar 13. Código: (AsAC5)
</t>
    </r>
    <r>
      <rPr>
        <sz val="8"/>
        <rFont val="Arial"/>
        <family val="2"/>
      </rPr>
      <t>La organización programa la atención de acuerdo con los tiempos de los profesionales y, para respetar el tiempo de los usuarios, realiza la programación teniendo en cuenta el tiempo que se requiera para la realización de cada uno de los procesos de atención; esto lo hace teniendo en cuenta la capacidad instalada, el análisis de demanda por servicios y los procesos de atención; esta programación se evalúa periódicamente para verificar su cumplimiento en el marco de criterios de calidad. Se toman correctivos frente a las desviaciones encontradas.</t>
    </r>
  </si>
  <si>
    <r>
      <rPr>
        <b/>
        <sz val="8"/>
        <rFont val="Arial"/>
        <family val="2"/>
      </rPr>
      <t xml:space="preserve">Estándar 12. Código: (AsAC4)
</t>
    </r>
    <r>
      <rPr>
        <sz val="8"/>
        <rFont val="Arial"/>
        <family val="2"/>
      </rPr>
      <t>Cuando un usuario solicita citas, la organización garantiza el derecho del usuario a solicitar la atención con el profesional de la salud de su preferencia que se encuentre entre las opciones ofertadas por la institución prestadora. Cuenta con un sistema que permite verificar la disponibilidad de dicho profesional y la oportunidad de su atención.                                                                                       
 Criterios:
• En su defecto, le ofrecerá al solicitante otras opciones de profesionales disponibles,  Acordes con las necesidades del usuario</t>
    </r>
  </si>
  <si>
    <r>
      <t xml:space="preserve">Estándar 14. Código: (AsAC6)
</t>
    </r>
    <r>
      <rPr>
        <sz val="8"/>
        <rFont val="Arial"/>
        <family val="2"/>
      </rPr>
      <t>La organización define los indicadores y estándares de oportunidad para los servicios ambulatorios
y de respuesta hospitalaria con los que cuenta y se encuentran dentro de o supera los umbrales definidos en el Sistema de Información para la Calidad                                                                                           Criterios:
En caso de no atención a los usuarios, por cualquier motivo, la organización cuenta con un sistema de investigación, análisis e información sobre las causas de desatención.
La organización tiene definidos los siguientes indicadores y estándares para el acceso:
• Oportunidad para los determinados servicios ambulatorios con los que cuenta.
• Tiempos de espera en los diferentes momentos del acceso a los servicios administrativos y asistenciales, incluida la toma de muestras de laboratorio y la realización de exámenes de apoyo (laboratorio e imagenología).
• Tiempos para la realización de interconsultas.
• Listas de espera para las patologías que lo ameritan.
• Demanda insatisfecha.
• Se toman correctivos frente a las desviaciones encontradas.</t>
    </r>
  </si>
  <si>
    <r>
      <rPr>
        <b/>
        <sz val="8"/>
        <rFont val="Arial"/>
        <family val="2"/>
      </rPr>
      <t xml:space="preserve">Estándar 54. Código: (AsREF2)      </t>
    </r>
    <r>
      <rPr>
        <sz val="8"/>
        <rFont val="Arial"/>
        <family val="2"/>
      </rPr>
      <t xml:space="preserve">                                                                                                                                                                                                                                                                                                           Para remisiones a servicios específicos, según aplique, se tendrán en cuenta los siguientes criterios adicionales:                                                                                                                                                                                                                     Criterios:                                                                                                                                                                                                                                                                                                                                                                         REMISIÓN AL LABORATORIO O IMÁGENES DIAGNÓSTICAS
• Se cuenta con una serie de reglas que condicionan cómo y qué información es necesaria para solicitar los exámenes de diagnóstico, así como quién cuenta con privilegios para solicitar dichos exámenes.
• Se instruye, si la condición lo amerita, al paciente sobre la preparación para la toma de los exámenes. Esta indicación no sustituye la que debe brindársele por parte del proceso de asignación de citas.
• Se informa al usuario la disponibilidad para la toma oportuna de exámenes y los procedimientos para solicitar la cita.
• La organización debe definir previamente si los resultados se le entregan al usuario y/o al profesional que solicitó el examen directamente. En cualquiera de los dos casos se le debe informar al interesado cuándo se tendrán los resultados de los exámenes y cuál es el mecanismo para su recolección o entrega.
• Una vez obtenidos los resultados de los exámenes se debe garantizar que:
• Siempre debe quedar constancia en la historia clínica del paciente de los resultados y las conductas seguidas por el profesional tratante.
• Se provee información a los usuarios y familiares sobre los resultados de los exámenes o procedimientos diagnósticos. Se presta especial atención sobre la información brindada a los familiares cuando se trate de pacientes menores de edad o discapacitados mentales.
• La organización podrá definir, teniendo en cuenta situaciones específicas, si la entrega y si la retroalimentación sobre los resultados de los exámenes amerita la presencia física del paciente en una cita de control.                                                                                                                                                                                                                                                                                                                   • Deberá contarse con algún mecanismo posterior de seguimiento sobre el entendimiento de la información dada por el profesional al usuario.
• La organización cuenta con mecanismos de comunicación con los prestadores de servicios de laboratorio o imágenes, cuando los resultados no están acompañados de una lectura o están en letra ilegible, sin firma o sello, sin código del responsable y sin fecha de resultados. Igualmente, se debe garantizar que entre los dos servicios exista un mecanismo de asesoría y consejería en la interpretación de los resultados.
• Se aplican los mecanismos de alarma para resultados críticos y se desarrollan medidas para la notificación urgente y confidencial al profesional tratante, a la institución y a los responsables de los programas específicos, si aplica.                                                                                                                                                                                                                                                                    REMISIÓN A URGENCIAS
• Previo al traslado, se debe garantizar que la organización a donde se remite cuenta con la disponibilidad del servicio.
• En el proceso de traslado se debe tener una información mínima que incluye: quién transporta, cómo se transporta, por qué se transporta, dónde se transporta y quién recibe en la organización a donde se remite. El presente criterio no reemplaza aquel que solicita que en todos los casos se acompañe al paciente con una información clínica relevante.
• Se evalúa la pertinencia de las remisiones y se toman correctivos de las desviaciones encontradas                                                                                                                                                                                                                                                                                                                                                                                                                       REMISIÓN A SERVICIOS DE PROVISIÓN DE MEDICAMENTOS
• Orienta al usuario sobre dónde y en qué horarios se suministran los medicamentos.
• La organización cuenta con mecanismos para verificar la completitud y oportunidad de entrega de medicamentos a los usuarios. Lo anterior no implica que la organización que remite es la responsable directa de la entrega de medicamentos, solo verifica los criterios de calidad mencionados.
REMISIÓN A SERVICIO AMBULATORIO DE DIFERENTE COMPLEJIDAD
• Los profesionales explican al usuario la pertinencia de por qué es necesario contar con una opinión especializada en su proceso de atención y tratamiento.
• Se provee información sobre cómo solicitar la cita y los trámites administrativos que debe realizar.
• Existen acciones coordinadas entre los servicios e instituciones para establecer parámetros de oportunidad.
    REMISIÓN A HOSPITALIZACIÓN
• Si el paciente es remitido directamente a una hospitalización, se debe garantizar la coordinación de este proceso desde el centro asistencial.
• Se cuenta con registros de quién coordina el trámite, quién lo va a recibir, dónde se va a recibir y la disponibilidad de una cama hospitalaria, así  como de la evidencia del cumplimiento de las condiciones necesarias para la continuidad de la atención.
• La organización se asegura de que el usuario fue atendido por la organización a la cual fue remitido.
REMISIÓN A PROGRAMAS DE PROMOCIÓN Y PREVENCIÓN
• La organización debe contar con procesos y criterios explícitos, conocidos por el personal de la organización, soportados preferiblemente en los sistemas de información (sistemas de alarmas, recordatorios, etc.), para remitir los pacientes a programas especiales de promoción y prevención. El profesional remitente debe conocer si se le hizo o no la atención.
INFORMACIÓN AL MEDICO O LA ORGANIZACIÓN REMITENTE
• Cuando la organización es la receptora de un paciente referido, el médico o la organización que remitió al paciente es informada acerca de la atención del usuario referido.
• La orden de remisión del profesional debe contener un resumen de las condiciones clínicas del paciente y de las indicaciones.
• Si el profesional tiene alguna duda o sugerencia frente a los servicios solicitados, la organización tiene estandarizados mecanismos de comunicación y acuerdo entre los profesionales remitentes, dejando siempre constancia del consenso logrado. 
</t>
    </r>
  </si>
  <si>
    <r>
      <t xml:space="preserve">Estándar 4. Código: (AsDP4)
</t>
    </r>
    <r>
      <rPr>
        <sz val="8"/>
        <rFont val="Arial"/>
        <family val="2"/>
      </rPr>
      <t>La organización asegura que para todos los usuarios que atiende, independientemente de la modalidad de venta o contratación de los servicios, se cumplen de igual manera los estándares de acreditación que apliquen a los servicios prestados.
Criterios:
• Si la organización presta servicios mediante la venta de servicios parciales como hotelería, salas de cirugía u otros, cuenta con mecanismos para asegurar que la atención extrainstitucional ambulatoria o intrainstitucional prestada por terceros, se presta cumpliendo con los estándares de acreditación en relacion con el servicio o servicios prestados.
• Si la organización tiene responsabilidades en la atención de grupos poblacionales o contrata servicios con terceros, cuenta con mecanismos para asegurar que el ciclo de atención del usuario del cual es responsable se realiza cumpliendo con los estándares de acreditación.</t>
    </r>
  </si>
  <si>
    <r>
      <rPr>
        <b/>
        <sz val="8"/>
        <color theme="1"/>
        <rFont val="Arial"/>
        <family val="2"/>
      </rPr>
      <t xml:space="preserve">Estándar 5. Código: (AsSP1)
</t>
    </r>
    <r>
      <rPr>
        <sz val="8"/>
        <color theme="1"/>
        <rFont val="Arial"/>
        <family val="2"/>
      </rPr>
      <t>La organización tiene formulada,</t>
    </r>
    <r>
      <rPr>
        <b/>
        <sz val="8"/>
        <color theme="1"/>
        <rFont val="Arial"/>
        <family val="2"/>
      </rPr>
      <t xml:space="preserve"> implementada y evaluada la política de Seguridad de pacientes y garantiza su despliegue en toda la organización</t>
    </r>
    <r>
      <rPr>
        <sz val="8"/>
        <color theme="1"/>
        <rFont val="Arial"/>
        <family val="2"/>
      </rPr>
      <t xml:space="preserve"> mediante:
Criterios:
• Una estructura funcional para la seguridad del paciente.
• La implementación de estrategias para el fortalecimiento de la cultura justa de la seguridad que incentiva el reporte voluntario de eventos, la identificación de riesgos asistenciales y la definición de barreras de seguridad orientadas a su mitigación.
• Monitorización de eventos adversos.
• Evidencias de tendencias hacia la mejora y el desempeño superior           
</t>
    </r>
    <r>
      <rPr>
        <sz val="8"/>
        <color rgb="FFFF0000"/>
        <rFont val="Arial"/>
        <family val="2"/>
      </rPr>
      <t xml:space="preserve">• Inclusión de estrategias de información sobre eventos adversos a los pacientes y sus familiares  </t>
    </r>
    <r>
      <rPr>
        <sz val="8"/>
        <color theme="1"/>
        <rFont val="Arial"/>
        <family val="2"/>
      </rPr>
      <t xml:space="preserve">                                  </t>
    </r>
  </si>
  <si>
    <t xml:space="preserve">Resolución adopción de la política, actas de sociaizacion, contenido de proceso de induccion, caja de herramientas, documento de politica de seguridad del paciente, </t>
  </si>
  <si>
    <t xml:space="preserve">Desde 2011 la institución cuenta con una politica de SP adoptada, que, desde 2016 se fusionó como un politica integral, que se socializa durante el proceso de induccion. Desde 2017 se tiene un programa de capacitacion por centro de atencion, a cargo de un funcionario del área de calidad. Se cuenta con una caja de herramientas, referente de seguridad. La adherencia a la politica S.P es alrededor del 76%. Mirar la Periodicidad de las evaluaciones  </t>
  </si>
  <si>
    <t xml:space="preserve">Se adopta la encuesta de percepcion del clima de seguridad del paciente V4, fecha 7 sept 2015, caja de herramientas. Comites de seguridad del paciente según resolucion 266 del 14 dic 2018. formatos de seguimiento a reisgos y rondas de seguridad en criterio 1. investigacion , analisis etc en criterio 2 a trave de protocolo de Londres en comites de seguridad el paciente. criterio 3  puede ser oportunidad e mejora. </t>
  </si>
  <si>
    <t xml:space="preserve">A </t>
  </si>
  <si>
    <t>Procedimiento de asignación de citas, Procedimiento Análisis capacidad instalada</t>
  </si>
  <si>
    <t>Procedimiento de preparación de la paciente para la atención del parto - Protocolo de Bienvenida - Procedimiento control de visitas en hospitalización - Procedimiento para solicitud de interconsultas en hospitalización</t>
  </si>
  <si>
    <t>Guias y Protocolos de cada servicio</t>
  </si>
  <si>
    <t>Procedimiento para identificar y atender pacientes que requieren técnicas especiales de aislamiento</t>
  </si>
  <si>
    <t>Existe posibilidad de acceso del odontólogo a la historia clínica médica sistematizada del paciente</t>
  </si>
  <si>
    <t>Existen los mecanismos en la institucion para la comunicación oportuna de los resultados. Existen sistemas de alarmas para reporte de resultados críticos al paciente</t>
  </si>
  <si>
    <r>
      <rPr>
        <b/>
        <sz val="8"/>
        <rFont val="Arial"/>
        <family val="2"/>
      </rPr>
      <t xml:space="preserve">Estándar 31. Código: (AsPL9)
</t>
    </r>
    <r>
      <rPr>
        <sz val="8"/>
        <rFont val="Arial"/>
        <family val="2"/>
      </rPr>
      <t xml:space="preserve">La organización garantiza que el paciente y su familia son informados acerca de las condiciones relacionadas con su enfermedad o estado de salud y es entrenado para desarrollar competencias en el Autocuidado de su salud durante el proceso de atención.
Criterios:
• Sobre la base de una evaluación de las necesidades para la prevención de enfermedades y la promoción de la salud,se informa al paciente acerca de los esfuerzos conjuntos para el manejo de su enfermedad y, junto con el usuario, se presenta un plan para las actividades correspondientes.
• La organización asegura que las intervenciones de informacióny desarrollo de competencias son documentadas, ejecutadas y evaluadas, incluidalaevaluacióndelosresultadosobtenidosenrelaciónconlos resultadosesperados.
• La organizaciónaseguraquelosdatossobrelasnecesidadesyel plan sobre promoción de la salud y prevención de las enfermedades se transmiten a todas las organizaciones encargadas de la salud del usuarioy,cuandoseapertinente,a las entidades de carácter nacional o territorial del Estado para la conformación de las bases de datos clínicos de calidad o epidemiológicos.                                                                                                      •La organización asegura que en los registros clínicos del pacientese consigna la información del usuario sobre la prevención de enfermedadesypromocióndelasalud.
• La organización asegura que los usuarios, los familiares, el personal y los visitantes tienen acceso a la información sobre estrategias de prevencióndeenfermedadesyactividadesdepromocióndelasalud.
• Existe un registro de acciones extramurales que dan respuesta a los criterios delestándar.
• Se toman correctivos frente a las desviaciones encontradas.
</t>
    </r>
  </si>
  <si>
    <t>Formatos de consentimiento informado para servicios ambulatorios - Formato de consentimiento informado para servicios de Urgencias - Formato de Consentimiento informado para servicios odontológicos - Evaluación del diligenciamiento del consentimiento informado</t>
  </si>
  <si>
    <r>
      <rPr>
        <b/>
        <sz val="8"/>
        <rFont val="Arial"/>
        <family val="2"/>
      </rPr>
      <t xml:space="preserve">Estándar 33. Código: (AsPL11)
</t>
    </r>
    <r>
      <rPr>
        <sz val="8"/>
        <rFont val="Arial"/>
        <family val="2"/>
      </rPr>
      <t xml:space="preserve">En el proceso de planeación de la atención, la organización debe tener una política de atención
humanizada como elemento fundamental de respeto hacia el usuario, su privacidad y dignidad:
Criterios:
• Los usuarios son examinados y tienen la oportunidad de preguntar sus inquietudes en condiciones de privacidad.
• La privacidad es respetada mientras el usuario se baña, se desnuda o mientras es atendido por un profesional o técnico. (Incluye personal en formación).
• La privacidad debe ser visual y auditiva.
• Se estudia, previene e interviene toda forma de discriminación.
• La organización asegura que existe una política de confidencialidad frente a la información del usuario y que su presencia en la organización no será divulgada sin su consentimiento.
• En los servicios de apoyo diagnóstico y complementación terapéutica, se debe garantizar que se mantiene la privacidad del paciente durante la toma de muestras, realización del examen y entrega de resultados. A los usuarios se les provee, en los casos que así ameriten, los elementos físicos (vestidos, batas, frascos, tubos etc.) que garanticen la privacidad y dignidad durante la toma de muestras o exámenes.
• Procedimientos para la definición de horarios de visita que consulten las necesidades de los usuarios y sus preferencias, con prelación a niños, adultos mayores, obstétricas y pacientes en condiciones críticas.
• Consideraciones en gustos y preferencias de los pacientes en su dieta, forma de presentación de los alimentos, horarios, etc.
• Consideraciones especiales de acompañamiento al paciente moribundo y apoyo para el bien morir.
• Desarrollo, a todo el personal, de habilidades para la comunicación y el diálogo, incluida la consideración al transmitir información
dolorosa para el paciente y sus familiares.
• Procedimientos para el manejo respetuoso y considerado de la información entregada a medios de comunicación sobre los pacientes.                                                                                                                     • Humanización en los procesos de prescripción y administración de medicamentos, realización de procedimientos y toma de muestras:
horarios articulados con el reposo de los pacientes, vías de administración que consideren comodidad y nivel del dolor.
• Abordaje integral del manejo del dolor.
• Respeto a condiciones especiales de comunidades vulnerables.
• Respeto del cadáver y apoyo emocional a familiares.
• Políticas para reducir la contaminación visual y auditiva. Promover condiciones de silencio.• Inclusión de elementos de humanización en el ambiente físico de la atención (comodidades, señalización, información, etc.).
• El abordaje respetuoso de tradiciones, creencias y valores de los usuarios.
• Condiciones locativas y tecnológicas que promuevan atención oportuna, reducción de esperas y filas, etc.
• Desarrollo de estrategias para promover la atención cortés y respetuosa a usuarios y familiares.
• Desarrollo de estrategias de cuidado con orientación lúdica, especialmente en el caso de niños, adulto mayor y de contribución para el
uso adecuado del tiempo en hospitalizaciones prolongadas (lectura, manualidades, etc.).
• El desarrollo de las actividades de este estándar se despliega a todo el personal de la organización, incluidos terceros contratados.
• Gestión de riesgos relacionados con la falta de humanización en el servicio.
• Se toman correctivos frente a las desviaciones encontradas.
</t>
    </r>
    <r>
      <rPr>
        <b/>
        <sz val="8"/>
        <rFont val="Arial"/>
        <family val="2"/>
      </rPr>
      <t xml:space="preserve">
</t>
    </r>
  </si>
  <si>
    <r>
      <t xml:space="preserve">Estándar 7. Código: (AsSP3)
</t>
    </r>
    <r>
      <rPr>
        <sz val="8"/>
        <color theme="1"/>
        <rFont val="Arial"/>
        <family val="2"/>
      </rPr>
      <t xml:space="preserve">La organización implementa la totalidad de las recomendaciones que le sean aplicables de la Guía técnica de buenas prácticas en seguridad del paciente en la atención en salud: procesos institucionales seguros, procesos asistenciales seguros, prácticas que mejoren la actuación de los profesionales e involucra los pacientes y sus allegados en su seguridad. 
Criterios:
1. Procesos institucionales seguros:
a. Contar con un programa de seguridad del paciente que provea una adecuada caja de herramientas para la identificación y gestión de eventos adversos. 
b. Politica institucional de Seguridad del Paciente. 
c. Promoción de la cultura de seguridad. 
d. Sistema de reporte de eventos adversos y aprendizaje colectivo. 
e. Reporte.
f.Análisis y Gestión.
g. Brindar capacitación al cliente interno en los aspectos relevantes de la seguridad en los procesos a su cargo.
h. Coordinar procedimientos y acciones reciprocas de los programas de seguridad del paciente entre asegurador y prestador.
i. Estandarización de procedimientos de atención.
j. Evaluar la frecuencia con la cual ocurren los eventos adversos.
k. La institución debe monitorizar aspectos claves relacionados con la seguridad del paciente, utilización y/o desarrollo de sftware para disminuir riesgo en la prestación del servicio.
Seguridad en el ambiente fisico y la tecnología en salud. 
2. Procesos Asistenciales seguros: 
A. Detectar, prevenir y reducir el riesgo de infecciones asociadas con la atención en salud.
b. Mejorar la seguridad en la utilización de medicamentos.
c. Procesos para la prevención y reducción de la frecuencia de caídas.
d. Mejorar la seguridad en los procedimientos quirurgicos.
e. Prevenir las complicaciones anestesicas.
g. Asegurar la correcta identificación del paciente en los procesos asistenciales.
h. garantizar la correcta identificación del paciente y las muestras en el laboratorio.
i. Implementar equipos  de respuesta rapida
j. Reducir el riesgo de la atención del paciente crítico.
k. Prevenir complicaciones asociadas a la disponibilidad y manejo de sangre y componentes y a la tranfusion sanguínea
l. Reducir el riesgo de la atención del paciente critico.
m. Mejorar la seguridad en la obtención de ayudas diagnosticas.
n. Reducir el riesgo de la atención de pacientes con enfermedad mental.
o. Prevención de la malnutricion o desnutricion.
p. Garantizar la atención segura de la gestante y el recien nacido.
3. Practicas que mejoren la actuacion de los profesionales:
a.Gestionar y desarrollar la adecuada comunicación entre las personas que atienden y cuidan a los pacientes
b. prevenir el cansancio del personal de salud.
c.Garantizar la funcionalidad de los procedimientos de consentimiento informado.
d. Establecer pautas claras para el proceso docente asistencial definiendo responsabilidades éticas y legales entre las partes.
4. Involucrar los pacientes y sus allegados en su seguridad:
a. Ilustrar al paciente en el autocuidado de su seguridad.
b. Facilitar las acciones colaborativas de pacientes y sus familias para promover la seguridad de la atención.
El listado completo y la descripcion de cada practica segura pueden ser consultados en la guia tecnica de buenas practicas en seguridad del paciente.
</t>
    </r>
  </si>
  <si>
    <t>0perativización del call center - Evaluar la sistematicidad del enfoque - Socializar el procedimiento a los operadores de citas para atender pacientes no georefernciados Construcción de indicadores para evaluar la asignación de citas con el funcionario preferido por el usuario</t>
  </si>
  <si>
    <t>Construir un documento que correlacione con alto nivel de certeza y seguridad la capacidad instalada con la demanda - Reemplazo oportuno de los profesionales que se ausentan para respetar el tiempo del usuario</t>
  </si>
  <si>
    <t xml:space="preserve">Retroalimentar el análisis de los indicadores con las respectivas acciones de mejoras e implemntar dichas acciones - Que los tiempos de espera se calculen con el sistema (software) - Presupuestar al recurso humano de acuerdo a la capacidad instalada </t>
  </si>
  <si>
    <r>
      <rPr>
        <b/>
        <sz val="8"/>
        <rFont val="Arial"/>
        <family val="2"/>
      </rPr>
      <t xml:space="preserve">Estándar 15. Código: (AsAC7)
</t>
    </r>
    <r>
      <rPr>
        <sz val="8"/>
        <rFont val="Arial"/>
        <family val="2"/>
      </rPr>
      <t>La organización garantiza la información al usuario sobre los servicios que presta. En los casos en los cuales el usuario no tiene previsto, la información debe ser explícita en relación con la forma para acceder a la prestación de tales servicios no cubiertos.</t>
    </r>
  </si>
  <si>
    <t>-Involucrar a la familia en temas de seguridad del paciente - Implementacion de la postconsuta - Entregar las recomendaciones por escrito</t>
  </si>
  <si>
    <t>Implementar los protocolos en áreas administrativas y asistenciales y que estén disponibles</t>
  </si>
  <si>
    <t>Construir un documento que presente las necesidades de los pacientes y que se actualice periódicamente - Actualizar el perfil epidemiológico y que sea específico por subred y por centro de atención</t>
  </si>
  <si>
    <t xml:space="preserve">1. Evaluación de adherencia a los Programas de Promoción y Prevención                                                 2. Remisión interna del usuario a los programas de promoción y prevención que le apliquen.                                                          </t>
  </si>
  <si>
    <t>1. Diseñar e implemntar instrumento para evaluar las necesidades de promoción y prevención de los usuarios que sea actualizada periódicamente y que esta información esté disponible en la historia clínica.                                                                                                          2. Diseñar e implemenatr instrumento para medir la adherencia de los usuarios a los programas de promoción y prevención</t>
  </si>
  <si>
    <t xml:space="preserve">1. Realizar documento para todos los servicios ambulatorios.                                                2. Habilitar cuarto para aislados en cada centro asistencial                                              3. Educación y capacitación a prestadores y usuarios pára evitar la diseminación de infecciones                                             4- Fortalecer la adherencia al uso de los elementos de protección durante la atención                                            </t>
  </si>
  <si>
    <t xml:space="preserve">1. Establecer mecanismos propios de actualización de guias.       2. Elaborar guia de reacción inmediata y manejo de eventos adversos producto de los procesos de atención                                                                       </t>
  </si>
  <si>
    <t>1. Plan de medios para involucrar al usuario de Odontología y su familia con la Salud y el cuidado oral. 2. Socializar el Protocolo de autocuidado de salud oral</t>
  </si>
  <si>
    <t>Implementar mecanismo de bloqueo sistematizado para el cierre de la historia clínica odontológica hasta tanto el odontólogo no revise la historia clínica médica en casos de patologías de base</t>
  </si>
  <si>
    <t>Implementar el mecanismo para hacerle seguimeinto a los resultados de las imágenes  y su correlacion con las decisiones de carácter clinico. Implementar mecanismos de notificación de los resultados generales y críticos a través del healthmanager a los integrantes del equipo de salud - Realizar una guia que correlaciones resultados con opciones de decisiones clínicas</t>
  </si>
  <si>
    <t>Implementar el mecanismo para hacerle seguimeinto a los resultados de laboratorio clínico  y su correlacion con las decisiones de carácter clinico. Implementar mecanismos de notificación de los resultados generales y críticos a través del healthmanager a los integrantes del equipo de salud - Realizar una guia que correlaciones resultados con opciones de decisiones clínicas</t>
  </si>
  <si>
    <t xml:space="preserve">Estandarizar los puntos clave del cuidado y tratamiento para procesos de atención específicos </t>
  </si>
  <si>
    <t>Se realiza evaluación mensual del cumplimiento de metas</t>
  </si>
  <si>
    <t>Diseñar los indicadores que midan los resultados de salud por la implementación de las rutas de mantenimiento y promoción de la salud</t>
  </si>
  <si>
    <t>Asegurar en la historia clínica la consignación de la educación impartida al paciente en promoción y prevención de la enfermedad - Aumento de cobertura de equipos multidisciplinarios extramurales y entregarles familias para atenderles sus necesidades de salud</t>
  </si>
  <si>
    <t xml:space="preserve">Entrenar al recurso humano en la realización del consentimiento informado y su diligenciamiento - Elaborar formatos de consentimiento informado específicos para los servicios que lo requieran - Diseñar formato para evaluar el entendimiento del consentimiento informado por parte del paciente - Evaluar el entendimiento sobre el consentimiento informado por parte de los usuarios - Implementar el cosentimiento informado digital </t>
  </si>
  <si>
    <t xml:space="preserve">Garantizar la privacidad de los usuarios a través de una infraestructura adecuada y de procesos - Desarrollar habilidades para la comunicación y el diálogo - Diseñar, implementar y socializar una guía para el abordaje del manejo integral del dolor - Adecuar la infraestructura para el respeto de los cadáveres - Diseño de política para disminuir la contaminación visual y auditiva - Gestión del Riesgo en Humanización - Rediseñar la política de humanización </t>
  </si>
  <si>
    <t xml:space="preserve">Crear el comité de prevención de infecciones - Crear los mecanismos para estudiar, justificar, solicitar y dispensar medicamentos no incluídos en el Plan Obligatorio de Salud </t>
  </si>
  <si>
    <t xml:space="preserve">Se cuenta con Manual de toma, conservación y transporte de las muestras - Se instruye al usuario sobre la preparación para la toma de los exámenes  </t>
  </si>
  <si>
    <t>Implementar que las órdenes médicas lleven información clínica relevante - GarantizaR un proceso en el que se identifique y designe el personal autorizado para la solicitud de exámenes de diagnóstico</t>
  </si>
  <si>
    <t>Se cuenta con manual de transporte y remision de muestras, se tiene formato para la entrega de muestras del laboratorio, que incluye la temperatura hora fecha y numero de muestras que se transporta, quien entrega y quien recibe. Se evalua los tiempos de traslado en el servicio de urgencia.
Se capacitan a los mensajeros cada 6 meses</t>
  </si>
  <si>
    <t xml:space="preserve">Formato de solicitud de nueva muestra, versión 2 del 08/02/13 - Formato de entrenamiento y re-entrenamiento de 02/08/13 - Procedimientos técnicos Toma de Muestra 02/08/13 - Manual de Control de Calidad interno y externo versión 2 de 02/02/13 - Formato de registro, transporte y recolección de muestras y transporte de muestras para laboratorio clínico de consulta externa - Formato de registro y transporte de muestras para laboratorio clinico de urgencias  </t>
  </si>
  <si>
    <t>Se tiene documentado el proceso de apoyo diagnostico y terapeutico, que incluye responsables, tiempos de traslados, se aplica el proceso de correcta identificacion de pacientes y muestras. Se hacen asistencia tecnica para verificar el cumplimiento. Se identifican las causas que generan una nueva muestra o toma de imagen. Se tabula y se hacen los correctivos
Se cuenta con software que permite evaluar el historico de los pacientes
Se cuenta con stickers para el marcaje de las muestras. 
Se tiene registro de llama de resultados. Se cuenta con formato de solicutud de nuevas muestras</t>
  </si>
  <si>
    <t>Establecer e implementar los mecanismos para evaluar personal responsable - Diseñar e implementar formato para registrar las órdenes que no cumplen con la información clínica que deben contener las solicitudes de exámenes y retroalimentar a los profesionales -  Evaluar tiempos de traslados de los laboratorios de servicios ambulatorios</t>
  </si>
  <si>
    <t xml:space="preserve">Proceso de almacenamiento y conservación del reporte original, aun cuando los resultados escritos sean una trascripción o grabación y esta no sea realizada por quien efectuó el análisis de los exámenes - Se realiza proceso sistemático y periódico de auditoría para identificar la consistencia y la trazabilidad entre los diferentes registros - </t>
  </si>
  <si>
    <t>FORMATO DE CONTROL DE ENTREGA DE RESULTADOS DE
RADIOLOGIA - FORMATO CONTROL DE ENTREGA DE RESULTADOS ECOGRAFIAS - FORMATO DE ENTREGA DE RESULTADOS DE TOMA DE
MUESTRAS DE LABORATORIO CLINICO - PROTOCOLO DE ENTREGA DE RESULTADOS DE IMAGENOLOGIA -  PROTOCOLO DE ENTREGA DE RESULTADOS LABORATORIO
CLINICO - FORMATO DE REMISION MUESTRAS LABORATORIO CLINICO - PROCEDIMIENTO DE SUPERVISION EN TOMA DE MUESTRA</t>
  </si>
  <si>
    <t>Ampliar la cobertura de la evaluación de la correlación entre la clínica y los resultados de los exámenes realizados (pertinencia) - Al programar la realización del análisis de laboratorio, verificar que el profesional que ordena la ayuda diagnóstica haya anotado la información clínica en la solicitud de exámen - Diseñar e implementar  procedimiento para identificar y evaluar errores en entrega de resultados, definiendo acciones de mejora - Realizar análisis de las causas de las demoras en la entreas de resultados</t>
  </si>
  <si>
    <t>MANUAL DE CONTROL DE CALIDAD INTERNO Y EXTERNO - FORMATO DE REGISTRO DE CONTROL DE CALIDAD INTERNO DE
UROANALISIS - INSTRUCTIVO DCM 18. SISTEMA DE GESTION DE LA CALIDAD.
NTC ISO 9001:2008 - NTC 5250 - PROTOCOLO CALIDAD DE LA IMAGEN</t>
  </si>
  <si>
    <t>Se cuenta con contrato con PROASECAL que envía muestras de control externo que se pasa por los equipos de química y hematología - Evaluación externa del desempeño para microscopía y Evaluación externa del desempeño para muestras de serología - Se encuentra Programa para registro de control interno sistematizado  llamado MEDLAB - Registro de control interno escrito</t>
  </si>
  <si>
    <t>Se tiene la ruta para la atencion, se cuenta con un referente del programa - Se ha capacitado y certificado a la mayor parte del recurso humano</t>
  </si>
  <si>
    <t>Adoptar a traves de un acto administrativo la Guia de cadena de custodia. - Evaluar adherencia al cumplimiento del protocolo de manejo de atencion a victimas de violencia sexual - Documentar las estrategias para la detección e intervención de casos de violencia y controlar la adherencia a su aplicación</t>
  </si>
  <si>
    <t>Los programas se apoyan con materiales educativos que faciliten el cumplimiento del objetivo.</t>
  </si>
  <si>
    <t>SE CUENTA CON PROTOCOLOS RELACIONADOS CON EL AUTOCUIDADO Y LA SEGURIDAD EN LA ATENCION - FORMATO DE SEGUIMIENTO A RIESGOS - GUIAS DE PRACTICA CLINICA ADOPTADAS DEL MINISTERIO DE SALUD</t>
  </si>
  <si>
    <t>Elaborar un  plan de cuidado y tratamiento que incorpore de manera integral el análisis de riesgo y las necesidades del paciente y su familia - Actualizar los formatos de seguimiento a riesgos - Incluir Planes de cuidados en los diferentes protocolos de atención</t>
  </si>
  <si>
    <t>SE CUENTA CON    PROTOCOLO PARA GARANTIZAR LA INFORMACION  DEL ESTADO DE SALUD DEL USUARIO</t>
  </si>
  <si>
    <t>1. IMPLEMENTAR   EL PROTOCOLO DONDE SE GARANTIZA LA INFORMACION Y EL ESTADO DE SALUD DEL USUARIO 2, DISEÑO E IMPLEMENTACION DE LA POSCONSULTA. 3, DISEÑAR E IMPLEMENTAR PARA EVALUAR EL ENTENDIMIENTO DE LOS USUARIOS DURANTE EL PROCESO DE ATENCION</t>
  </si>
  <si>
    <t>PROTOCOLO PREVENCION DE INFECCIONES - PROCEDIMIENTO PARA EDUCAR AL PERSONAL ASISTENCIAL Y A LOS VISITANTES EN TEMAS RELACIONADOS CON LA PREVENCIÓN DE LAS INFECCIONES ASOCIADAS AL CUIDADO DE LA SALUD - MANUAL DE BIOSEGURIDAD ADAPTADO AL SERVICIO DE
CONSULTA EXTERNA - PROTOCOLO DE LIMPIEZA Y DESINFECCION DE AREAS - PROTOCOLO DE ESTERILIZACION EN ODONTOLOGIA - MANUAL DE BIOSEGURIDAD ADAPTADO AL SERVICIO DE ODONTOLOGIA- MANUAL DE BIOSEGURIDAD APLICADO AL SERVICIO DE URGENCIAS - PROTOCOLO CONTROL DE INFECCIONES - RESOLUCIÓN DE COMITÉ DE PREVENCIÓN Y CONTROL DE INFECCIONES ASOCIADAS A LA ATENCIÓN EN SALUD - MANUAL DE BIOSEGURIDAD APLICADO AL SERVICIO DE OBSTETRICIA - MANUAL DE BIOSEGURIDAD EN EL PROGRAMA AMPLIADO DE INMUNIZACIONES - GUIA DE AISLAMIENTO  Y PRECAUCIONES PARA ATENCION DE PACIENTES - GUIA PROCESO SEGURO PREVENCION DE INFECCIONES - MANUAL PARA LA PREVENCION DE INFECCIONES ASOCIADAS AL PARTO - MANUAL DE ESTERILIZACION, DESINFECCION Y LIMPIEZA APLICADO AL SERVICIO DE URGENCIAS - PROTOCOLO DE ASEPSIA Y ANTISEPSIA EN RELACION CON PLANTA FISICA, EQUIPO DE SALUD, EL PACIENTE Y EQUIPOS - PROCEDIMIENTO PARA IDENTIFICAR Y ATENDER PACIENTES QUE REQUIEREN TECNICAS ESPECIALES DE AISLAMIENTO - PROTOCOLO LAVADO DE MANOS</t>
  </si>
  <si>
    <t>*DISEÑAR, SOCIALIZAR,  IMPLEMENTAR Y EVALUAR UNA GUIA  PARA IDENTIFICAR Y ATENDER PACIENTES QUE REQUIEREN TECNICAS ESPECIALES DE AISLAMIENTO E INCLUIR TODOS  los criterios contenidos en el estandar. Adoptar Protocolo de admisión y transporte intra e interinstitucional de los pacientes con infección  - Operativizar el comité de prevención y control de infecciones - Socializar los indicadores relacionados con la prevención de infecciones.</t>
  </si>
  <si>
    <t>PROTOCOLO PARA GARANTIZAR LA INFORMACION  ESTADO DE SALUD DEL USUARIO - PROTOCOLO DE ASESORIA Y ENTREGA DE RESULTADOS DE ENFERMEDADES CATASTRÓFICAS Y DE INTERES EN SALUD PÚBLICA AL PACIENTE Y LA FAMILIA - PROTOCOLO - PROCEDIMIENTO DE ENTREGA DE RESULTADOS DE CITOLOGIA - GUIA DE INFORMACIÓN A PACIENTES SOMETIDOS A PROCEDIMIENTOS MENORES - PROCEDIMIENTO DE INFORMACION A FAMILIARES - CARTILLA DE EDUCACIÓN PARA LA PROMOCIÓN DE LA SALUD - GUIA DE EDUCACION PARA INFORMACION EN SALUD ORAL Y PARA TRATAMIENTOS ODONTOLÓGICOS - PROGRAMA DE FARMACOVIGILANCIA - GUÍA PARA LA APLICACIÓN DE LOS 11 CORRECTOS EN LA ADMINISTRACIÓN DE UN  MEDICAMENTO EN  FORMA SEGURA</t>
  </si>
  <si>
    <t>PROCEDIMIENTO PARA ADOPCION O ADAPTACION DE GUIAS DE PRACTICAS CLINICA - FORMATOS PARA EVALUACIÓN DE ADHERENCIAS A GUIAS Y PROTOCOLOS DE CONSULTA EXTERNA Y DE PYP</t>
  </si>
  <si>
    <t>1. ADAPTAR O ADOPTAR LAS GUIAS DE ATENCION SEGÚN PERFIL EPIDEMIOLÓGICO. 2. ACTUALIZAR LAS GUIAS DE PRÁCTICA CLÍNICA ACTUALES. 2. IMPLEMENTAR LA EVALUACION DE LA ADHERENCIA A LAS GUIAS DE ATENCION EN LA URGENCIAS. 3. AJUSTE DEL PROCEDIMIENTO DE ADOPCIÓN DE GUIAS</t>
  </si>
  <si>
    <t>Se hace evaluacion de adherencia a los programas de promocion y prevencion, odontologia y consulta de medicina general. 
En el comité de historias clinicas realizado mensualmentes se verifica el cumplimiento - Evaluación de adherencias a política de Seguridad del Paciente</t>
  </si>
  <si>
    <t xml:space="preserve">GUIA DE ATENCION A VICTIMAS DE VIOLENCIA INTRAFAMILIAR Y VIOLENCIA SEXUAL - PROTOCOLO DE ATENCION A CASOS DE VIOLENCIA INTRAFAMILIAR Y ABUSO SEXUAL - Resolución 459 de 2.012: Protocolo y Modelo de Atención Integral en Salud para
Víctimas de Violencia Sexual - Ruta de atención integral  a victimas de abuso sexual menores de 18 años - Ruta de atención integral a víctimas de abuso sexual mayores de 18 años - Procedimiento de atención de casos de violencia intrafamiliar y abuso sexual </t>
  </si>
  <si>
    <t>Incluir en el proceso de atencion el derecho del paciente a una segunda opinion - Estandarizar criterios explícitos para segundas opiniones médicas</t>
  </si>
  <si>
    <t>Incluir en las guias de atención parámetros de eduación al usuario - Diseñar un plan de medios para la información a los potenciales usuarios. - Ajustar la participación del usuario en la seguridad durante su atención</t>
  </si>
  <si>
    <t>CARTILLA DE EDUCACION PARA LA PROMOCION DE LA SALUD - GUIA  PARA USUARIOS SOBRE EDUCACION PARA SALUD ORAL Y TRATAMIENTOS ODONTOLOGICOS - PROCEDIMIENTO DE CHARLAS EDUCACTIVAS EN CONSULTA EXTERNA - PROCEDIMIENTO DE DEMANDA INDUCIDA A LOS PROGRAMAS DE PYP - PROTOCOLO SOBRE INTERVENCION EN LOS HOGARES PARA EDUCACION EN PAUTAS ADECUADAS DE CRIANZA - PROCEDIMIENTO APLICACION DE ENCUESTAS DE EVALUACION DEL NIVEL DE SATISFACCION DE LOS USUARIO - PROCEDIMIENTO DE DEMANDA INDUCIDA A LOS PROGRAMAS DE PYP</t>
  </si>
  <si>
    <t xml:space="preserve">FORMATOS DE EVALUACIÓN DE ADHERENCIAS A GUIAS Y PROTOCOLOS DE LOS SERVICIOS DE CONSULTA EXTERNA, ODONTOLOGIA Y PROMOCION Y PREVENCIÓN CON SUS RESPECTIVOS INSTRUCTIVOS - </t>
  </si>
  <si>
    <t>PROCEDIMIENTO DE EVALUACIÓN ADHERENCIA A GUIAS DE PRACTICA
CLINICA - PROTOCOLO DE VERIFICACIÓN DE PROTOCOLOS, MANUALES Y GUIAS INSTITUCIONALES</t>
  </si>
  <si>
    <t>Definir internamente lo que constituye un consultador crónico de cada servicio, y establecer procesos para cuantificar y generar acciones encaminadas a evaluar y controlar tal situación</t>
  </si>
  <si>
    <t>Se cuenta con indicadores de oportunidad y efectividad</t>
  </si>
  <si>
    <t xml:space="preserve"> Estandarizar procesos  para el egreso de los pacientes, que garanticen al usuario y su familia la adecuada finalización de la atención y su posterior seguimiento.</t>
  </si>
  <si>
    <t>Las politicas de PyP se alinean con las normas nacionales y territoriales de salud publica</t>
  </si>
  <si>
    <t>Resoluciones de adopcion de los documentos externos (guias y protocolos)</t>
  </si>
  <si>
    <t>Implementar mecanismo para evaluar la adherencia al tratamiento para los pacientes agudos (Urgencias) - Realizar la evaluación de adherencias semestral - Evaluar las causas de no adherencias              - Incluir en el cuerpo de la HC de todos los servicios, un item que describa las fallas en la atencion. - crear un equipo independiente al centro que evalúe las Hc, para evitar sesgos. Crear indicadores para evaluar resultados clinicos y comparar con referencias nacionales e internacionales</t>
  </si>
  <si>
    <t>Formular e implementar indicadores de oportunidad en respuesta a las PQRS - Capacitacion sistematica al recurso humano sobre atencion al usuario.</t>
  </si>
  <si>
    <t>Establecer mecanismos para determinar necesidades y expectativas del usuario y su familia en la atención de Salud Oral. - Realizar y difundir masivamente el Portafolio de Servicio</t>
  </si>
  <si>
    <t>Auspiciar la creacion del equipo de intervenciones colectivas integrado por entidad territorial, EAPB, e IPS para Gestion del Riesgo</t>
  </si>
  <si>
    <t>MANUAL DE REFERENCIA Y CONTRAREFERENCIA</t>
  </si>
  <si>
    <t>Cuenta con un manual de Referencia y Contrareferencia</t>
  </si>
  <si>
    <t>ACTUALIZAR EL MANUAL DE REFERENCIA Y CONTRAREFERENCIA QUE INCLUYA LOS CRITERIOS DE ESTE ESTANDAR(incluir traslado de embarazada, infectados, niños, y otras poblaciones)</t>
  </si>
  <si>
    <t>IMPORTAR LOS RESULTADOS DE LABORARTORIO DE FORMA AUTOMATICA A LA HISTORIA CLINICA. Permitir el acceso del cliente interno y externo a los resultados de laboratorio e imágenes, a tarvés de un link en la página de la empresa. Evaluar sistematicamente la pertinencia de las ordenes al laboratorio.</t>
  </si>
  <si>
    <t xml:space="preserve">Se cuenta con protocolo de remision de muestras. - se cuenta con manual de transporte y remision de muestra. - Existe un formato de solicitud de nuevas muestras. </t>
  </si>
  <si>
    <t>NA</t>
  </si>
  <si>
    <t>AGREGAR AL PROCEDIMIENTO DE ALTA A PACIENTE, A OTRO PROCESO Y PACIENTE FALLECIDO, LOS ESTANDARES DE TIEMPO PARA CADA PASO DEL PROCESO</t>
  </si>
  <si>
    <r>
      <t>Documentar el nuevo modelo de atención en donde explique</t>
    </r>
    <r>
      <rPr>
        <sz val="8"/>
        <rFont val="Arial"/>
        <family val="2"/>
      </rPr>
      <t xml:space="preserve"> las razones de conformación de las RIAS  y que su  diseño esté en función
de ofrecer facilidades de atención al paciente y su familia.</t>
    </r>
  </si>
  <si>
    <t>NUEVO MODELO DE ATENCION DE LA ESE</t>
  </si>
  <si>
    <t>Difundir el portafolio de servicios en cada prestador de la red y su zona de influencia</t>
  </si>
  <si>
    <t>Diseñar e implementar manual de procesos de acuerdo al nuevo medelo</t>
  </si>
  <si>
    <t xml:space="preserve">RESOLUCION COMITÉS DE HISTORIAS CLINICAS  Y DE SEGURIDAD DEL PACIENTE </t>
  </si>
  <si>
    <t>Crear Equipo evaluador de HC y de los resultados clinicos en la sub red</t>
  </si>
  <si>
    <t>Plataforma estrategica - POA</t>
  </si>
  <si>
    <t>Explicitar en documento los roles de  cada uno de los prestadores de la red</t>
  </si>
  <si>
    <t>MODELO DE ATENCION EN SALUD</t>
  </si>
  <si>
    <t>Socializar modelo de atención aprobado por junta directiva</t>
  </si>
  <si>
    <t>healtmanager</t>
  </si>
  <si>
    <t>Cobertura 100%</t>
  </si>
  <si>
    <t>Escanear HC de medio físico e importarla al healtmanager</t>
  </si>
  <si>
    <t>Cuenta con formatos  de calidad estandarizados</t>
  </si>
  <si>
    <t xml:space="preserve">Parametrizar las HC de todos los servicios, según nuevo modelo y normas tecnicas.- Socializar listado de acrónimos-  </t>
  </si>
  <si>
    <t>INFORME DE COORDINADORES DE CENTRO - INFORME DE COORDINADORES DE SERVICIOS</t>
  </si>
  <si>
    <t>INFORME DE DESEMPEÑO DE CADA CENTRO POR LOS COORDINADORES DE SERVICIO. PERIODICIDAD: MENSUAL</t>
  </si>
  <si>
    <r>
      <rPr>
        <b/>
        <sz val="9"/>
        <rFont val="Arial"/>
        <family val="2"/>
      </rPr>
      <t xml:space="preserve">Estándar 69. Código: (AsSIR11)
</t>
    </r>
    <r>
      <rPr>
        <sz val="9"/>
        <rFont val="Arial"/>
        <family val="2"/>
      </rPr>
      <t>La gerencia de la red garantiza, para aquellos casos en los que el paciente es visto con un enfoque
integral de atención por varios prestadores de la red, que en cada una de estas atenciones se evalúe el estado de salud del mismo y esta información quede consignada en los registros clínicos.</t>
    </r>
  </si>
  <si>
    <t>Cuenta con sistema de información HEALT MANAGER</t>
  </si>
  <si>
    <t>QUE HAYA COBERTURA DE 100% DE TODAS LAS ATENCIONES Y SUS RESPECTIVOS REGISTROS CLINICOS</t>
  </si>
  <si>
    <t>Se cuenta con un área de gestion comercial</t>
  </si>
  <si>
    <t>Marcketing del portafoliuo de servicios al cliente interno</t>
  </si>
  <si>
    <t>Se cuenta con software de lab y el healt manager independientes</t>
  </si>
  <si>
    <t>Articular  el software de lab (soporte clinico) con el healtmanager</t>
  </si>
  <si>
    <t>Remodelacion y adecuacion de infraestructura</t>
  </si>
  <si>
    <t>Realizar plan y programa para manejo de nuevas tecnologias</t>
  </si>
  <si>
    <t>Elaborar y presentar plan a mediano  para acreditacion de todas las sedes</t>
  </si>
  <si>
    <t>Elaborar un plan de gestion de Mejoramiento Continuo acorde con los criterios del estándar</t>
  </si>
  <si>
    <t>Desde 2.014 se tiene una cartilla sobre deberes y derechos elaborada por el Ministerio de Salud, se publica en las salas de espera (actualmente se encuentran publicados en ___% de los centros de la subred). Se tiene un programa de capacitación sobre deberes y derechos dentro del proceso de inducción y re-inducción. Además el recurso humano de Atención al ciudadano se encarga de realizar la difusión en las salas de espera de los centros. Se cuenta con el ____% de adherencia a la política de humanización. Se cuenta con formato de consentimiento y de disentimiento para cuando el paciente no acepte los procedimientos médicos propuestas. Se adopta política integral de gestión según Res. 245 de 25/07/2016 que incluye la política de humanización, la cual fue modificada por el Acxuerdo 012 del 30/10/2018. Se crea política de humanización del 12/09/2016.</t>
  </si>
  <si>
    <t xml:space="preserve">Cartilla del Ministerio Res. 4343/2013 - Cartilla de deberes y derechos 2.015  Proceso de inducción y re-inducción (comentario: Está publicada la cartilla en la cartelera?) - Res. 245 del 25/07/2016 (Política integral de gestión), modificada por el Acuerdo 012 del 30/10/2018 (habla de la política de humanización) - Procedimiento de Consentimiento informado y de disentimiento. </t>
  </si>
  <si>
    <t>Deben ser construidas por los coordinadores, no ser de habilitación, y las acciones de diseño deben tener también la acción de divulgación. Las cartillas de deberes y derechos adaptadas para analfabetas, niños o personas con otras lenguas. Promover y divulgar los deberes y derechos desde el comité de ética hospitalaria. Diseño e implementación del procedimiento de disentimiento informado en todos los servicios.  Implementar la Guia pedagógica beanch marketing para la referenciación competitiva y comparativa de instituciones prestadoras de salud. Publicar la cartilla de deberes y derechos en el 100% de las salas de espera de los centros</t>
  </si>
  <si>
    <t>Código de Ética elaborado con segunda versión del 15/01/2013. El Código de Buen Gobierno con versión 2 del 14/02/2014. El Código de Integridad (fusiona los dos por el Modelo integrado de Planeación y gestión)  adoptado por la Res. 0018 del 29/01/2019</t>
  </si>
  <si>
    <t>Divulgación e implementación del Código de Integridad</t>
  </si>
  <si>
    <t>El proceso de atención se da de igual manera independiente del tipo de contratación que medie En la relación contractual aparece como exigencia el cumplimiento de los requisitos de acreditación. Se realiza verificación del cumplimiento de las exigencias de acreditación a través de auditorías por la Empresa</t>
  </si>
  <si>
    <t>Realizar seguimiento sistemático a las auditorías de terceros</t>
  </si>
  <si>
    <t>Sistematizar la cultura de seguridad del paciente y cumplimiento de todas las acciones por el 100% de los funcionarios. -Implementar efectiva de los indicadores de la politica en todos los procesos</t>
  </si>
  <si>
    <t>Herramienta para medir clima de seguridad: Encuesta de clima de percepción de SP versión 4 con fecha 07/09/2015 - Caja de Herramientas - Resolución Conformación Comités de Seguridad del Paciente (Res. 239 de 2013, Res. 266 del 14/12/2016) - Formatos de seguimiento a riesgo - Rondas de seguridad - Brigadas de seguridad</t>
  </si>
  <si>
    <t>Sistematizar la cultura de seguridad del paciente y cumplimiento de todas las acciones por el 100% de los funcionarios. - Implementar cronograma y registro de  supervisión del diligenciamiento efectivo y confiable del formato de seguimiento a riesgos. -Implementar mecanismos en el sistema de información para identificar las atenciones que son consecuencia de un evento adverso, independiente de donde se haya prestado la atención precedente</t>
  </si>
  <si>
    <t>guias, actas de socalizacion, cronograma</t>
  </si>
  <si>
    <t xml:space="preserve">Elaborar un plan, que incluya finanzas  para la promocion de la cultura de la seguridad del paciente. Diminuir la rotacion del personal asistencial, fortalecer la cultura del reporte,  capacitar  al cliente interno en los  aspectos relevantes de la seguridad del paciente, disponer y garantizar la  permanenecia de los insumos de lavado de manos, cumplir con los acciones y procedimients  en los aspectos tecnicos y administrativos   de los medicamnetos y dispositivos medicos,  implementar y  cumplir de forma sistematica  la escala de morse a los pacientes que ingresan   a los servicios de,   urgencias y hospitalizacion,   mejorar y evacuar  la infraestructura y prover la dotacion necesaria  para disminuir el riesgo de caida, evitar la fuga de paciente psiquiatrico, establecer unas politicas que  regulen  y controlen la asigancion de turno para  el servicio de urgencias, crear herramientas para evaluar el conocimiento del consentimiento informado para profesional y el paciente, implementar  los equipos de respuesta rapida para reconocer el empeoramiento de la con condicion clinica del paciente del paro cardio respiratorio, entrenar al personal de urgencias  desde la  institucional  para garantizar la idoniedad en la atencion de pacientes con problemas cardiovascular,  establecer la capacidad instalada para la redistribucion de los estudiantes en los diferentes servicios, programa de capacitacion del paciente con relacion a su autocuidad, </t>
  </si>
  <si>
    <t xml:space="preserve"> Elaborar  Plan de operación  prevencion y control de infecciones, refuerzo periodo en la tecnica de lavado de manos</t>
  </si>
  <si>
    <t>PROTOCOLO, FORMATOS</t>
  </si>
  <si>
    <t>Actualizar Y divulgar, el documento de Barreras de acceso en el servicio de urgencias, elaborar Y divulgar  documento de barreras de acceso para consulta externa, Implementar , analisar  el formato para identificar las barreras de acceso al usuario</t>
  </si>
  <si>
    <t>Niguna</t>
  </si>
  <si>
    <t>Identificar un rango de proveedores o puntos de atención en salud y de rutas de acceso,  evaluar las barreras del acceso y  desarrollar acciones de mejoramiento.</t>
  </si>
  <si>
    <t xml:space="preserve">Flujograma de atención a la gestante en el servicio de urgencias, Flujograma de atención en consulta externa y flujograma de atención en Odontología - Flujograma de toma de muestras - Flujograma para laboratorio clinico en consulta externa . Flujograma para laboratorio clinico en la Urgencias, </t>
  </si>
  <si>
    <t xml:space="preserve">Contamos con una caja de herramiento,  promovemos la cultura de la seguridad  del paciente pero esta no es sitematica y es esporadica, contamos con guias practicas tecnicas en seguridad del paciente, se cuenta con codigo de barra en el servicio de laboratorio, contamos con herramienta de reporte de eventosa adversos esta estructura se realiza la educacion, se socializa  al personal  en relacion con seguridad del paciente, se tienen estandarizado los proceosos de atencion, se realiza evaluacion de adherencia d elavado de manos con  porcentaje 76% para el 2018 en algunos centros de salud de la subred canapote, existe un regente permanente,  ,responsable del servicio de farmacia en los hospitales y centros de atencion, se cuenta con un registro de la escala de morse,  </t>
  </si>
  <si>
    <r>
      <t xml:space="preserve">Se cuenta con los documentos Barreras de acceso al servicio y planes de mejoramiento, 2014 - Formato para identificar las barreras de acceso al usuario 2016 y versión nueva, </t>
    </r>
    <r>
      <rPr>
        <sz val="8"/>
        <color rgb="FFFF0000"/>
        <rFont val="Calibri"/>
        <family val="2"/>
        <scheme val="minor"/>
      </rPr>
      <t xml:space="preserve"> </t>
    </r>
    <r>
      <rPr>
        <sz val="8"/>
        <rFont val="Calibri"/>
        <family val="2"/>
        <scheme val="minor"/>
      </rPr>
      <t>PROTOCOLO PARA EL ACCESO AL SERVICIO DE URGENCIA Y COMPROBACION DE DERECHOS</t>
    </r>
    <r>
      <rPr>
        <sz val="8"/>
        <color rgb="FFFF0000"/>
        <rFont val="Calibri"/>
        <family val="2"/>
        <scheme val="minor"/>
      </rPr>
      <t xml:space="preserve"> </t>
    </r>
    <r>
      <rPr>
        <sz val="8"/>
        <rFont val="Calibri"/>
        <family val="2"/>
        <scheme val="minor"/>
      </rPr>
      <t xml:space="preserve">SEGÚN TRIAGE </t>
    </r>
  </si>
  <si>
    <t>Se cuenta con flujogramas para la atención en los diferentes servicios</t>
  </si>
  <si>
    <t xml:space="preserve">Estandarizar  el ciclo de atención del usuario desde que llega a la organización hasta su egreso,   verificar el conocimiento y se implementan acciones frente a las desviaciones,  elaborar, implementar, monitorear indicadores </t>
  </si>
  <si>
    <t>Procedimiento de asignación de citas - Procedimiento de de reserva y asignación de citas sistematizadas en consulta externa. Procedimiento de reserva y asignación de citas sistematizadas en odontología, Procedimiento de asignación de citas manuales en la consulta odontológica</t>
  </si>
  <si>
    <t>Se cuenta con procesos de reserva y asigmación de citas (con actualización reciente) tanto manuales como sistematizadas</t>
  </si>
  <si>
    <t>PROCEDIMIENTO ANALISIS CAPACIDAD INSTALADA - FORMATO DE CONTROL DE   ASIGNACION Y REEMPLAZO DE CITAS  EN LA CONSULTA PROMOCION Y PREVENCION POR EPS-S</t>
  </si>
  <si>
    <t xml:space="preserve">Se cuenta con formatos para el registro de oportunidad en la asignación de citas para los servicios de consulta externa y odontología. </t>
  </si>
  <si>
    <t xml:space="preserve">Diseñar Protocolo de Bienvenida en consulta ambulatoria  genérico - Realizar portafolio de servicios en medios físicos para los usuarios </t>
  </si>
  <si>
    <t>Procedimiento de asignación de citas. Procedimiento de reserva y asignación de citas sistematizadas en consulta externa. Procedimiento de reserva y asignación de citas sistematizadas en odontología, Procedimiento de asignación de citas manuales en la consulta odontológica</t>
  </si>
  <si>
    <t>PORTAFOLIO DE SERVICIOS ESE, VERSIÓN 3, 29/12/2015</t>
  </si>
  <si>
    <t>Se cuenta con procedimiento de asignación de citas, durante el cual se provee información al usuario si el servicio es cubierto o la forma de aaceder al mismo en caso de que no le sea cubierto</t>
  </si>
  <si>
    <t>Se cuenta con procedimiento de asignación de citas presenciales, bases de datos de los usuarios e informa los procedimientos a seguir ante la solicitud de laboratorios e imágenes</t>
  </si>
  <si>
    <t>PROCEDIMIENTO DE  RESERVA Y ASIGNACION DE CITAS  SITEMATIZADA DE LA CONSULTA EXTERNA - PROCEDIMIENTO DE RESERVA Y ASIGNACION DE CITAS SISTEMATIZADAS DE LA CONSULTA ODONTOLOGICA - FORMATO DE CONTROL DE   ASIGNACION Y REEMPLAZO DE CITAS  EN LA CONSULTA ODONTOLOGICA POR EPS-S</t>
  </si>
  <si>
    <t>Realizar estrategias para disminuir el riesgo de inasistencia - Optimizar el call center y que este sea para todas las áreas  - Actualizar oportunamente las bases de datos - Enviar información de los servicios cubiertos por contrato - Que se generen citas a los usuarios en los sitios donde no se preste el servicio hacia donde se preste</t>
  </si>
  <si>
    <t>Estandarizar y documentar el proceso de la preparación del usuario, mediante el que se le orienta sobre qué debe hacer durante la atención</t>
  </si>
  <si>
    <t xml:space="preserve">EVALUACION DE  CUMPLIMIENTO DEL PROCESO DE IDENTIFICACION REDUNDANTE - FORMATO PARA LA IDENTIFICACION DE LAS NECESIDADES DE LOS CLIENTES EN LOS PROCESOS - Procedimiento de preparación de la paciente para la atención del parto - Guia de preparación odontológica para la atención del paciente con compromiso sistémico - Protocolo de aplicación de Procesos Seguros y Humanización de los servicios </t>
  </si>
  <si>
    <t>Se cuenta con proceso para la correcta identificación de los usuarios y se aplica la identificación redundante</t>
  </si>
  <si>
    <t>Se cuenta con protocolo de bienvenida y procedimiento de preparación del paciente para algunos servicios - Procedimiento para solicitud de interconsultas en hospitalización</t>
  </si>
  <si>
    <t>Se cuenta con Guias y Protocolos de cada servicio</t>
  </si>
  <si>
    <t>Se realiza demanda inducida hacia los programas de promoción y prevención, orientando a los usuarios de la consulta externa hacia el porograma de promoción y prevención que le aplique</t>
  </si>
  <si>
    <t>Se cuenta con procedimiento para identificar y atender pacientes que requieren técnicas especiales de aislamiento</t>
  </si>
  <si>
    <t xml:space="preserve">PROTOCOLO DE AUTOCUIDADO EN SALUD ORAL - </t>
  </si>
  <si>
    <t>Identificar riesgos por grupos poblacionales, priorizar y orientar la educación para el autocuidado y corresponsabilidad, medir impacto y evaluar resultados</t>
  </si>
  <si>
    <t>Se tiene disponibilidad del recurso humano pertinente</t>
  </si>
  <si>
    <t>Se cuenta con Guias de práctica clínica adoptadas</t>
  </si>
  <si>
    <t>Guias de práctica clínica adoptadas en los diferentes servicios</t>
  </si>
  <si>
    <t>Se cuenta con protocolo autocuidado salud oral - Se realiza educación individual al paciente - Implementación del indice de Oleary que mide en parte la adherencia del usuario</t>
  </si>
  <si>
    <t>PROTOCOLO DE AUTOCUIDADO EN SALUD ORAL - PROTOCOLO DE  ILUSTRACIÓN DEL PACIENTE EN EL AUTO CUIDADO DE LA SALUD Y LA PREVENCIÓN DE LA SEGURIDAD DE SU ATENCIÓN</t>
  </si>
  <si>
    <t xml:space="preserve">REGISTRO INFORMACION OPORTUNIDAD DE ENTREGA DE RESULTADOS AL CENTRO DE SALUD APOYO DIAGNOSTICO - FORMATO REGISTRO AVISO A PACIENTES POR RETRASO EN LA ENTREGA DE RESULTADOS  </t>
  </si>
  <si>
    <t>S realiza reporte semanal de los resultados de interés en salud pública. Se tiene actualizado el proceso de toma de muestra de laboratorio clínico. Se tienen alarmas para resultados que salen de parámetros normales</t>
  </si>
  <si>
    <t>Se cuenta con la estandarización de algunos puntos de cuidado y tratamiento para algunos procesos de atención como casos de aborto y otros casos complejos como los de violencia sexual - Se estimula la vinculación del paciente a los programas de promoción y prevención</t>
  </si>
  <si>
    <t>Protocolo de atención en casos de Violencia - Protocolo Postaborto - Protocolo para la educación en pautas de Buena Crianza - Protocolo de Visitas domiciliarias - Manual de Referencia y Contrarreferencia - Remisión interna de pacientes a los programas de promoción y prevención - PROCEDIMIENTO DE DEMANDA INDUCIDA A LOS PROGRAMAS DE PROMOCION Y PREVENCION</t>
  </si>
  <si>
    <t>PROCEDIMIENTO DE DEMANDA INDUCIDA A LOS PROGRAMAS DE PROMOCION Y PREVENCION - EVALUACION DE CUMPLIMIENTO DE PROTOCOLOS DE PROMOCION Y PREVENCION</t>
  </si>
  <si>
    <t>Protocolo de Autocuidado en Salud Oral</t>
  </si>
  <si>
    <t>Se tiene protocolo de Autocuidado en Salud Oral - Se notifica periódica y puntualmente al Sivigila sobre las enfermedades de interés en salud pública</t>
  </si>
  <si>
    <t>Se cuenta con formatos para el registro del consentimiento informado y se realiza evaluación del diligenciamiento del mismo</t>
  </si>
  <si>
    <t>Se cuenta con política de humanización</t>
  </si>
  <si>
    <t>POLITICA DE HUMANIZACION  - Procesos seguros y de humanización de los servicios - PROCEDIMIENTO PARA LA PROMOCION DEL PARTO HUMANIZADO - Protocolos en Salud Mental</t>
  </si>
  <si>
    <t xml:space="preserve">Política del Uso racional de antibióticos - Programa de Farmacovigilancia - Los 11 correctos para la aplicación y prescrpción de medicamentos </t>
  </si>
  <si>
    <t xml:space="preserve"> Se cuenta con política del Uso racional de antibióticos, con Programa de Farmacovigilancia - y con la aplicación de los 11 correctos para la aplicación y prescripción de medicamentos - Existe el Comité de Farmacia</t>
  </si>
  <si>
    <t>FLUJOGRAMA TOMA DE MUESTRA LABORATORIO - PROCEDIMIENTOS TECNICO TOMA DE MUESTRA - ORDEN DE LABORATORIOS   PROGRAMAS DE  PROMOCION Y PREVENCION</t>
  </si>
  <si>
    <t xml:space="preserve">MANUAL DE TRANSPORTE Y REMISION DE MUESTRAS </t>
  </si>
  <si>
    <t xml:space="preserve">MANUAL DE TRANSPORTE Y REMISION DE MUESTRAS - FORMATO REGISTRO DE RECOLECCION Y TRANSPORTE DE MUESTRAS PARA LABORATORIO CLINICO DE CONSULTA EXTERNA -  FORMATO REGISTRO DE RECOLECCION Y TRANSPORTE DE MUESTRAS PARA LABORATORIO CLINICO DE URGENCIA - </t>
  </si>
  <si>
    <t>ESTÁ CREADO POR ACTO ADMINISTRATIVO EL COMITÉ DE INFECCIONES, SE CUENTA CON POLITICA DE USO RACIONAL DE ANTIBIOTICOS, ESTÁ DOCUMENTADA A TRAVES DE MANUALES Y PROTOCOLOS LA BIOSEGURIDAD Y EL CONTROL DE INFECCIONES</t>
  </si>
  <si>
    <t xml:space="preserve">PROTOCOLO DE  ILUSTRACIÓN DEL PACIENTE EN EL AUTO CUIDADO DE LA SALUD Y LA PREVENCIÓN DE LA SEGURIDAD DE SU ATENCIÓN - PROTOCOLO DE AUTOCUIDADO EN SALUD ORAL- PROCEDIMIENTO PARA LA SOLICITUD DE INTERCONSULTAS - GUIA DE MANEJO DE CUIDADOS DE ENFERMERIA - PLAN DE CUIDADO EN LA ATENCION OBSTETRICA - GUIA DE MANEJO DE CUIDADOS DE ENFERMERIA - FORMATO EVALUACION DE FACTORES DE RIESGO PARA EVENTO TROMBOEMBOLICO DURANTE LA GESTACION-PARTO Y PUERPERIO - PROCEDIMIENTO PARA LA CLASIFICACON DEL RIESGO EN LA SEGURIDAD DEL PACIENTE HOSPITALIZADO </t>
  </si>
  <si>
    <t>PROCEDIMIENTO DE RESPUESTAS DE PQR DEPOSITADAS EN BUZON - procedimiento de quejas telefonica o personalmente - procedimiento de aplicacion de encuesta - Manual de atención e información al usuario</t>
  </si>
  <si>
    <t>Se cuenta con el procedimiento de analisis de quejas reclamos solicitudes y felicitaciones.</t>
  </si>
  <si>
    <t>Ninguno</t>
  </si>
  <si>
    <t xml:space="preserve">REGISTRO DE PACIENTES TERMINADOS SANOS DE ODONTOLOGIA - </t>
  </si>
  <si>
    <t>HISTORIA CLINICA SISTEMATIZADA</t>
  </si>
  <si>
    <t>Se realizan anotaciones en la historia clínica de la explicación acorde con el nivel de conocimiento y comprensión del paciente y su familia acerca de los cuidados que debe seguir una vez egrese, incluyendo información de los medicamentos y su administración, uso de equipos médicos, alimentación y rehabilitación y signos y síntomas de alerta temprana de posibles complicaciones</t>
  </si>
  <si>
    <r>
      <rPr>
        <b/>
        <sz val="8"/>
        <color theme="1"/>
        <rFont val="Calibri"/>
        <family val="2"/>
        <scheme val="minor"/>
      </rPr>
      <t>Estándar 53  Código: (AsREF1)                                                                                                                                                                                                                  En caso de que sea necesario referir a los usuarios entre servicios o entre instituciones, se deberán garantizar los siguientes procesos:</t>
    </r>
    <r>
      <rPr>
        <sz val="8"/>
        <color theme="1"/>
        <rFont val="Calibri"/>
        <family val="2"/>
        <scheme val="minor"/>
      </rPr>
      <t xml:space="preserve">
1. La organización cuenta con guías y criterios explícitos de qué tipo de casos se remiten, cuándo se remiten, por qué se remiten y a dónde se remiten, entre otros.                                                                                                                                                                                                                                                                                                                                                             2. La organización garantiza que todas las remisiones cuentan con la información clínica relevante del
paciente. 
3. Brinda información clara y completa al usuario y su familia sobre el proceso de remisión y los procedimientos administrativos a seguir para obtener el servicio donde se refiere al usuario.
4. La organización garantiza que los profesionales que remiten a sus usuarios cuenten con retroalimentación del resultado de la atención y que dicha información quede incorporada en los registros médicos del paciente.
5. Se evalúa la pertinencia clínica y la eficiencia de los trámites administrativos de las remisiones. Se toman correctivos de las desviaciones encontradas
</t>
    </r>
  </si>
  <si>
    <t>Incluir en los protocolos y guias de remision de muestras la informacion pertinente a los usuarios y la familia.  Compilar en un solo documento todo lo referente a la remision de muestras</t>
  </si>
  <si>
    <t>Se le informa al usuario la disponibilidad para la toma de examenes y como solicitar la cita. Se le informa al usuario el mecanismo para entrega de los resultados -Existe comunicación entre los servicios remisorios y el laboratorio.-Se cuentan con alarmas para los resultados criticos - Se cuenta con protocolo de entrega de resultado de Imagenologia</t>
  </si>
  <si>
    <t xml:space="preserve">GUIA REFERENCIA APOYO DIAGNOSTICO - MANUAL DE REFERENCIA Y CONTRARREFERENCIA -  MANUAL DE REFERENCIA Y CONTRARREFERENCIA APLICADO AL SERVICIO DE URGENCIA -   PROGRAMA DE REFERENCIA Y CONTRARREFERENCIA, ADMISIONES DE PACIENTES, TRASLADO ASISTENCIAL -MANUAL DE  REFERENCIA Y CONTRAREFERENCIA DE PACIENTES MUESTRAS Y ESTUDIOS DEL COMPONENTE GINECO OBSTETRICO -    MANUAL DE REFERENCIA Y CONTRARREFERENCIA EN CONSULTA EXTERNA - MANUAL DE REFERENCIA Y CONTRAREFERENCIA EN ODONTOLOGIA -                                                                                                                                                                    FLUJO DE REFERENCIA DEL SERVICIO DE ODONTOLOGIA PARA SERVICIO DE APOYO DE IMÁGENES DIAGNOSTICAS -
FLUJOGRAMA DE REMISION A CIRUGIA - 
FLUJOGRAMA DE REMISION A ENDODONCIA </t>
  </si>
  <si>
    <t xml:space="preserve">Incluir en  el Manual de Referencia de Pacientes al Servicio de Rx, proceso o mecanismo al egreso del proceso de atención al usuario, para informar sobre los trámites que se deben realizar en caso de necesitar un proceso de remisión o solicitud de cita con otro prestador </t>
  </si>
  <si>
    <t>ninguno</t>
  </si>
  <si>
    <r>
      <t xml:space="preserve">Estándar 75. Código: (AsMCC1)
</t>
    </r>
    <r>
      <rPr>
        <sz val="8"/>
        <rFont val="Arial"/>
        <family val="2"/>
      </rPr>
      <t>La organización garantiza procesos consistentes con el direccionamiento estratégico, para
identificar y responder a las necesidades relacionadas con el ambiente físico, generadas por los
procesos de atención y por los clientes externos e internos de la institución, y para evaluar la
efectividad de la respuesta. Lo anterior incluye:
Criterios:
• El enfoque organizacional del mejoramiento continuo.
• La implementación de oportunidades de mejora priorizadas y la remoción de barreras de mejoramiento.
• La articulación de oportunidades de mejora que tengan relación entre los diferentes procesos y grupos de estándares.
• El seguimiento a los resultados del mejoramiento, la verificaron del cierre de ciclo y el aseguramiento de la calidad.
• La comunicación de los resultados</t>
    </r>
  </si>
  <si>
    <t xml:space="preserve">                 </t>
  </si>
  <si>
    <t>ATENCION AL CIUDADANO</t>
  </si>
  <si>
    <t>CONTROL INTERNO</t>
  </si>
  <si>
    <t>SISTEMA INTEGRADO DE GESTION/SUBGERENCIA ADMINISTRATIVA</t>
  </si>
  <si>
    <t>PLAN DE MEJORAMIENTO CONTINUO</t>
  </si>
  <si>
    <t>Versión: 5.1</t>
  </si>
  <si>
    <t>Fecha: 30/05/2019</t>
  </si>
  <si>
    <t>NOMBRE SEDE:</t>
  </si>
  <si>
    <t>OBJETIVO :  ESTABLECER LAS ACCIONES DE MEJORA PRIORIZADAS COMO RESULTADO DE LA AUTO EVALUACION CON ESTANDARES DE ACREDITACION PARA LA VIGENCIA 2019</t>
  </si>
  <si>
    <t>FUENTE DEL HALLAZGO</t>
  </si>
  <si>
    <r>
      <t xml:space="preserve">HALLAZGOS 
</t>
    </r>
    <r>
      <rPr>
        <sz val="10"/>
        <rFont val="Arial"/>
        <family val="2"/>
      </rPr>
      <t>(DESCRIPCIÓN DE LA NO CONFORMIDAD/NO CONFORMIDAD POTENCIAL)</t>
    </r>
  </si>
  <si>
    <r>
      <t xml:space="preserve">ANALISIS DE LAS CAUSAS RAIZ 
</t>
    </r>
    <r>
      <rPr>
        <sz val="10"/>
        <rFont val="Arial"/>
        <family val="2"/>
      </rPr>
      <t>(DESCRIPCIÓN)</t>
    </r>
  </si>
  <si>
    <t>CLASIFICACION DE LA INTERVENCION</t>
  </si>
  <si>
    <t>AP</t>
  </si>
  <si>
    <t>AC</t>
  </si>
  <si>
    <t>AM</t>
  </si>
  <si>
    <t>RIESGOS</t>
  </si>
  <si>
    <t>Otra</t>
  </si>
  <si>
    <t>Revision por la Direccion</t>
  </si>
  <si>
    <t>Auditoria interna</t>
  </si>
  <si>
    <t>Auditoria externa</t>
  </si>
  <si>
    <t>PQURS</t>
  </si>
  <si>
    <t>Resultado de satisfaccion del cliente</t>
  </si>
  <si>
    <t>Identificacion de riesgos</t>
  </si>
  <si>
    <t>Inspecciones</t>
  </si>
  <si>
    <t xml:space="preserve">Estándar 1. Código: (AsDP1) </t>
  </si>
  <si>
    <t>Estándar 3. Código: (AsDP3)</t>
  </si>
  <si>
    <t>Estándar 4. Código: (AsDP4)</t>
  </si>
  <si>
    <t>SISTEMA INTEGRADO /GESTION DE LA INFORMACION Y TECNOLOGIA</t>
  </si>
  <si>
    <t>Estándar 5. Código: (AsSP1)</t>
  </si>
  <si>
    <t>SUBGERENCIA CIENTIFICA/SUBGERENCIA ADMINISTRATIVA</t>
  </si>
  <si>
    <t>Estándar 7. Código: (AsSP3)</t>
  </si>
  <si>
    <t>Estándar 8. Código: (AsSP4)</t>
  </si>
  <si>
    <t>TODOS LOS PROCESOS MISIONALES</t>
  </si>
  <si>
    <t>ATENCION AL CIUDADANO/GESTION DE LA INFORMACION Y TECNOLOGIA</t>
  </si>
  <si>
    <t>CONSULTA EXTERNA/ATENCION AL CIUDADANO</t>
  </si>
  <si>
    <t>Estándar 9. Código: (AsAC1)</t>
  </si>
  <si>
    <t>Estándar 11. Código: (AsAC3)</t>
  </si>
  <si>
    <t>Estándar 12. Código: (AsAC4)</t>
  </si>
  <si>
    <t>Estándar 15. Código: (AsAC7)</t>
  </si>
  <si>
    <t>Estándar 16. Código: (AsAC8)</t>
  </si>
  <si>
    <t>Estándar 17. Código: (AsREG1)</t>
  </si>
  <si>
    <t>Estándar 18. Código: (AsREG2)</t>
  </si>
  <si>
    <t>Estándar 19. Código: (AsREG3)</t>
  </si>
  <si>
    <t>GESTION DE LA INFORMACION Y TECNOLOGIA/CALIDAD</t>
  </si>
  <si>
    <t>TODOS LOS PROCESOS/EPIDEMIOLOGIA</t>
  </si>
  <si>
    <t>PROMOCION Y PREVENICON/GESTION DE LA INFORMACION Y TECNOLOGIA</t>
  </si>
  <si>
    <t>Estándar 20. Código: (AsEV1)</t>
  </si>
  <si>
    <t>Estándar 21. Código: (AsEV2)</t>
  </si>
  <si>
    <t>CALFIFICACION</t>
  </si>
  <si>
    <t>TODOS LOS PROCESOS</t>
  </si>
  <si>
    <t>Estándar 23. Código: (AsPL1)</t>
  </si>
  <si>
    <r>
      <t xml:space="preserve">Hacer seguimiento a los tiempos de traslado en los examenes de los servicios ambulatorios - Evaluacion de la adherencia de los mensajeros a los procedimeintos del servicio - </t>
    </r>
    <r>
      <rPr>
        <sz val="11"/>
        <rFont val="Calibri"/>
        <family val="2"/>
        <scheme val="minor"/>
      </rPr>
      <t>Diseñar e implementar indicador de seguimiento a los tiempos de traslado de muestras de laboratorio clínico ambulatorio</t>
    </r>
  </si>
  <si>
    <t>Estándar 25. Código: (AsPL3)</t>
  </si>
  <si>
    <t>SALUD ORAL/GESTION DE LA INFORMACION Y TECNOLOGIA</t>
  </si>
  <si>
    <t>Estándar 32. Código: (AsPL10)</t>
  </si>
  <si>
    <t>TODOS LOS PROCESOS/GESTION DE LA TECNOLOGIA</t>
  </si>
  <si>
    <t>Estándar 35. Código: (AsPL13)</t>
  </si>
  <si>
    <t>SISTEMA INTEGRADO DE GESTION/COMITÉ HISTORIAS CLINICAS</t>
  </si>
  <si>
    <t>Estándar 38. Código: (AsPL16)</t>
  </si>
  <si>
    <t>Estándar 40. Código: (AsPL18)</t>
  </si>
  <si>
    <t>COMITÉ HISTOIRAS CLINICAS/SISTEMA INTEGRADO DE GESTION</t>
  </si>
  <si>
    <t>TODOS LOS PROCESOS MISIONALES/GESTION COMERCIAL</t>
  </si>
  <si>
    <t>Estándar 41. Código: (AsEJ1)</t>
  </si>
  <si>
    <t>Estándar 44. Código: (AsEJ4)</t>
  </si>
  <si>
    <t>Estándar 46. Código: (AsEJ6)</t>
  </si>
  <si>
    <t>SISTEMA INTEGRADO DE GESTION</t>
  </si>
  <si>
    <t>Estándar 47. Código: (AsEV1)</t>
  </si>
  <si>
    <t>Estándar 48. Código: (AsEV2)</t>
  </si>
  <si>
    <t>Estándar 49. Código: (AsEV3)</t>
  </si>
  <si>
    <t>Estándar 50. Código: (AsEV4)</t>
  </si>
  <si>
    <t>URGENCIAS/HOSPITALIZACION</t>
  </si>
  <si>
    <t>GESTION COMERCIAL/SUBGERENCIA CIENTIFICA</t>
  </si>
  <si>
    <t>COMITÉ HISTORIAS CLINICAS</t>
  </si>
  <si>
    <t>Estándar 51. Código: (AsSAL1)</t>
  </si>
  <si>
    <t>SUBGERENCIA ADMINISTRATIVA/SUBGERENICA CIENTIFICA</t>
  </si>
  <si>
    <t>SERVICIO APOYO DIAGNOSTICO Y TERAPEUTICO</t>
  </si>
  <si>
    <t xml:space="preserve">Estándar 53  Código: (AsREF1)       </t>
  </si>
  <si>
    <t xml:space="preserve">Estándar 54. Código: (AsREF2)     </t>
  </si>
  <si>
    <t>Estándar 59. Código: (AsSIR1)</t>
  </si>
  <si>
    <t>Estándar 60. Código: (AsSIR2)</t>
  </si>
  <si>
    <t>Estándar 61. Código: (AsSIR3)</t>
  </si>
  <si>
    <t>Estándar 62. Código: (AsSIR4)</t>
  </si>
  <si>
    <t>Estándar 63. Código: (AsSIR5)</t>
  </si>
  <si>
    <t>Estándar 70. Código: (AsSIR12)</t>
  </si>
  <si>
    <t>ATENCION COMUNITARIA</t>
  </si>
  <si>
    <t>ATENCION BASICA</t>
  </si>
  <si>
    <t>ATENCION ESPECIALIZADA</t>
  </si>
  <si>
    <t>OTROS</t>
  </si>
  <si>
    <t>COMITÉ INSTITUCIONAL</t>
  </si>
  <si>
    <t>Estándar 26. Código: (AsPL4)</t>
  </si>
  <si>
    <t>Estándar 28. Código: (AsPL6)</t>
  </si>
  <si>
    <r>
      <t xml:space="preserve">Deben ser construidas por los coordinadores, no ser de habilitación, y las acciones de diseño deben tener también la acción de divulgación. Las cartillas de deberes y derechos adaptadas para analfabetas, niños o personas con otras lenguas. Promover y divulgar los deberes y derechos desde el comité de ética hospitalaria. Diseño e implementación del procedimiento de disentimiento informado en todos los servicios.  </t>
    </r>
    <r>
      <rPr>
        <sz val="16"/>
        <color rgb="FFFF0000"/>
        <rFont val="Calibri"/>
        <family val="2"/>
        <scheme val="minor"/>
      </rPr>
      <t xml:space="preserve">Implementar la Guia pedagógica beanch marketing para la referenciación competitiva y comparativa de instituciones prestadoras de salud. </t>
    </r>
    <r>
      <rPr>
        <sz val="16"/>
        <color theme="1"/>
        <rFont val="Calibri"/>
        <family val="2"/>
        <scheme val="minor"/>
      </rPr>
      <t>Publicar la cartilla de deberes y derechos en el 100% de las salas de espera de los centros</t>
    </r>
  </si>
  <si>
    <t>RETRASOS EN LA SOCIALIZACION DEL DOCUMENTTO ADAPTADO</t>
  </si>
  <si>
    <r>
      <rPr>
        <sz val="14"/>
        <color rgb="FFFF0000"/>
        <rFont val="Calibri"/>
        <family val="2"/>
        <scheme val="minor"/>
      </rPr>
      <t>Actualizar Y divulgar, el documento de Barreras de acceso en el servicio de urgencias</t>
    </r>
    <r>
      <rPr>
        <sz val="14"/>
        <color theme="1"/>
        <rFont val="Calibri"/>
        <family val="2"/>
        <scheme val="minor"/>
      </rPr>
      <t>, elaborar Y divulgar  documento de barreras de acceso para consulta externa, Implementar , analisar  el formato para identificar las barreras de acceso al usuario</t>
    </r>
  </si>
  <si>
    <r>
      <t>Realizar estrategias para disminuir el riesgo de inasistencia - Optimizar el call center y que este sea para todas las áreas  -</t>
    </r>
    <r>
      <rPr>
        <sz val="14"/>
        <color rgb="FFFF0000"/>
        <rFont val="Calibri"/>
        <family val="2"/>
        <scheme val="minor"/>
      </rPr>
      <t xml:space="preserve"> Actualizar oportunamente las bases de datos - Enviar información de los servicios cubiertos por contrato</t>
    </r>
    <r>
      <rPr>
        <sz val="14"/>
        <color theme="1"/>
        <rFont val="Calibri"/>
        <family val="2"/>
        <scheme val="minor"/>
      </rPr>
      <t xml:space="preserve"> - Que se generen citas a los usuarios en los sitios donde no se preste el servicio hacia donde se preste</t>
    </r>
  </si>
  <si>
    <r>
      <rPr>
        <sz val="16"/>
        <color rgb="FFFF0000"/>
        <rFont val="Calibri"/>
        <family val="2"/>
        <scheme val="minor"/>
      </rPr>
      <t>0perativización del call center -</t>
    </r>
    <r>
      <rPr>
        <sz val="16"/>
        <color theme="1"/>
        <rFont val="Calibri"/>
        <family val="2"/>
        <scheme val="minor"/>
      </rPr>
      <t xml:space="preserve"> Evaluar la sistematicidad del enfoque - Socializar el procedimiento a los operadores de citas para atender pacientes no georefernciados Construcción de indicadores para evaluar la asignación de citas con el funcionario preferido por el usuario</t>
    </r>
  </si>
  <si>
    <r>
      <rPr>
        <sz val="14"/>
        <color rgb="FFFF0000"/>
        <rFont val="Calibri"/>
        <family val="2"/>
        <scheme val="minor"/>
      </rPr>
      <t>Estandarizar  el ciclo de atención del usuario desde que llega a la organización hasta su egreso</t>
    </r>
    <r>
      <rPr>
        <sz val="14"/>
        <color theme="1"/>
        <rFont val="Calibri"/>
        <family val="2"/>
        <scheme val="minor"/>
      </rPr>
      <t xml:space="preserve">,   verificar el conocimiento y se implementan acciones frente a las desviaciones,  elaborar, implementar, monitorear indicadores </t>
    </r>
  </si>
  <si>
    <r>
      <rPr>
        <sz val="11"/>
        <color indexed="18"/>
        <rFont val="Arial"/>
        <family val="2"/>
      </rPr>
      <t>1. Implementar en todas las areas de la empresa la cultura de ejecucion de planes de mejoramiento para procesos evaluados a partir del autocontrol y a partir de las auditorias internas, tomar los planes de mejoramiento emitidos por el area de calidad y las auditorias externas para hacer el seguimiento pertinente hasta el cierre del total de las acciones de mejora</t>
    </r>
    <r>
      <rPr>
        <sz val="11"/>
        <rFont val="Arial"/>
        <family val="2"/>
      </rPr>
      <t xml:space="preserve">. 
</t>
    </r>
    <r>
      <rPr>
        <sz val="11"/>
        <color indexed="8"/>
        <rFont val="Arial"/>
        <family val="2"/>
      </rPr>
      <t xml:space="preserve">
 </t>
    </r>
    <r>
      <rPr>
        <sz val="11"/>
        <color indexed="18"/>
        <rFont val="Arial"/>
        <family val="2"/>
      </rPr>
      <t xml:space="preserve">
</t>
    </r>
  </si>
  <si>
    <t xml:space="preserve"> Fortalecer la revision del sistema de informacion en todos los centros de atencion desde la fuente a el resultado final   </t>
  </si>
  <si>
    <t>Diseñar mecanismo para asegurar la referenciacion entre los procesos internos de la organizacion.</t>
  </si>
  <si>
    <t xml:space="preserve"> Documentar el proceso de socializacion de acciones de mejora por parte de SIAU que generen impacto sobre el usuario y su familia a partir del insumo generado desde el area de calidad y divulgar a los usuarios y su familia. </t>
  </si>
  <si>
    <t xml:space="preserve">Realizar desde el centro de atencion el analisis del resultado de los indicadores y realiar la gestion pertinente para que aquello en los cuales se encuentren desviaciones. </t>
  </si>
  <si>
    <t xml:space="preserve">Incluir dentro de cada proceso un indicador de gestion que corresponda a las opotunidades de mejoramiento 
</t>
  </si>
  <si>
    <t xml:space="preserve">Realizar seguimiento a oportunidades de mejora resultado de las  auditorias realizadas a terceros </t>
  </si>
  <si>
    <t xml:space="preserve">Fortalecer el nivel de autocontrol de procesos de la organización 
</t>
  </si>
  <si>
    <t xml:space="preserve">Desarrollar integralmente los comites reglamentarios institucionales </t>
  </si>
  <si>
    <t>Estándar 156. Código: (MCC1)</t>
  </si>
  <si>
    <t>Estándar 158. Código: (MCC1)</t>
  </si>
  <si>
    <t>Estándar 160. Código: (MCC5):</t>
  </si>
  <si>
    <t>TODOS LOS PROCESOS/centros de atencion</t>
  </si>
  <si>
    <t>/SUBGERENCIA CIENTIFICA/COORDINADORES CENTROS</t>
  </si>
  <si>
    <t>PERMANENTE</t>
  </si>
  <si>
    <t>OCTUBRE 30 2019</t>
  </si>
  <si>
    <t>RESULTADO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</si>
</sst>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1" x14ac:knownFonts="1">
    <font>
      <sz val="11"/>
      <color theme="1"/>
      <name val="Calibri"/>
      <family val="2"/>
      <scheme val="minor"/>
    </font>
    <font>
      <b/>
      <sz val="11"/>
      <color theme="1"/>
      <name val="Calibri"/>
      <family val="2"/>
      <scheme val="minor"/>
    </font>
    <font>
      <b/>
      <sz val="9"/>
      <color theme="1"/>
      <name val="Calibri"/>
      <family val="2"/>
      <scheme val="minor"/>
    </font>
    <font>
      <sz val="10"/>
      <name val="Arial"/>
      <family val="2"/>
    </font>
    <font>
      <b/>
      <sz val="16"/>
      <color theme="1"/>
      <name val="Arial"/>
      <family val="2"/>
    </font>
    <font>
      <b/>
      <sz val="12"/>
      <name val="Arial"/>
      <family val="2"/>
    </font>
    <font>
      <b/>
      <sz val="20"/>
      <name val="Arial"/>
      <family val="2"/>
    </font>
    <font>
      <sz val="10"/>
      <color theme="1"/>
      <name val="Arial"/>
      <family val="2"/>
    </font>
    <font>
      <b/>
      <sz val="20"/>
      <color theme="4" tint="0.39997558519241921"/>
      <name val="Arial"/>
      <family val="2"/>
    </font>
    <font>
      <b/>
      <sz val="20"/>
      <color indexed="53"/>
      <name val="Arial"/>
      <family val="2"/>
    </font>
    <font>
      <sz val="16"/>
      <color theme="1"/>
      <name val="Calibri"/>
      <family val="2"/>
      <scheme val="minor"/>
    </font>
    <font>
      <b/>
      <sz val="8"/>
      <color rgb="FF000000"/>
      <name val="Arial"/>
      <family val="2"/>
    </font>
    <font>
      <sz val="8"/>
      <color rgb="FF000000"/>
      <name val="Arial"/>
      <family val="2"/>
    </font>
    <font>
      <sz val="8"/>
      <color theme="1"/>
      <name val="Arial"/>
      <family val="2"/>
    </font>
    <font>
      <b/>
      <sz val="8"/>
      <color theme="1"/>
      <name val="Arial"/>
      <family val="2"/>
    </font>
    <font>
      <b/>
      <sz val="10"/>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b/>
      <sz val="24"/>
      <color rgb="FF000000"/>
      <name val="Calibri"/>
      <family val="2"/>
      <scheme val="minor"/>
    </font>
    <font>
      <b/>
      <sz val="9"/>
      <color rgb="FF000000"/>
      <name val="Arial"/>
      <family val="2"/>
    </font>
    <font>
      <b/>
      <sz val="11"/>
      <color theme="1"/>
      <name val="Arial"/>
      <family val="2"/>
    </font>
    <font>
      <sz val="11"/>
      <color theme="1"/>
      <name val="Arial"/>
      <family val="2"/>
    </font>
    <font>
      <sz val="9"/>
      <color rgb="FF000000"/>
      <name val="Arial"/>
      <family val="2"/>
    </font>
    <font>
      <sz val="9"/>
      <name val="Arial"/>
      <family val="2"/>
    </font>
    <font>
      <b/>
      <sz val="7"/>
      <color rgb="FF000000"/>
      <name val="Arial"/>
      <family val="2"/>
    </font>
    <font>
      <b/>
      <sz val="10"/>
      <color rgb="FF000000"/>
      <name val="Arial"/>
      <family val="2"/>
    </font>
    <font>
      <b/>
      <sz val="12"/>
      <color theme="1"/>
      <name val="Arial"/>
      <family val="2"/>
    </font>
    <font>
      <sz val="9"/>
      <color indexed="81"/>
      <name val="Tahoma"/>
      <family val="2"/>
    </font>
    <font>
      <b/>
      <sz val="9"/>
      <color indexed="81"/>
      <name val="Tahoma"/>
      <family val="2"/>
    </font>
    <font>
      <b/>
      <sz val="18"/>
      <color theme="1"/>
      <name val="Calibri"/>
      <family val="2"/>
      <scheme val="minor"/>
    </font>
    <font>
      <b/>
      <sz val="16"/>
      <color theme="1"/>
      <name val="Calibri"/>
      <family val="2"/>
      <scheme val="minor"/>
    </font>
    <font>
      <sz val="12"/>
      <color theme="1"/>
      <name val="Arial"/>
      <family val="2"/>
    </font>
    <font>
      <b/>
      <sz val="10"/>
      <color theme="1"/>
      <name val="Calibri"/>
      <family val="2"/>
      <scheme val="minor"/>
    </font>
    <font>
      <sz val="10"/>
      <color theme="1"/>
      <name val="Calibri"/>
      <family val="2"/>
      <scheme val="minor"/>
    </font>
    <font>
      <b/>
      <sz val="22"/>
      <color theme="1"/>
      <name val="Arial"/>
      <family val="2"/>
    </font>
    <font>
      <b/>
      <sz val="14"/>
      <name val="Arial"/>
      <family val="2"/>
    </font>
    <font>
      <b/>
      <sz val="8"/>
      <name val="Arial"/>
      <family val="2"/>
    </font>
    <font>
      <b/>
      <sz val="10"/>
      <name val="Arial"/>
      <family val="2"/>
    </font>
    <font>
      <b/>
      <sz val="9"/>
      <name val="Arial"/>
      <family val="2"/>
    </font>
    <font>
      <b/>
      <sz val="11"/>
      <name val="Arial"/>
      <family val="2"/>
    </font>
    <font>
      <b/>
      <sz val="7"/>
      <name val="Arial"/>
      <family val="2"/>
    </font>
    <font>
      <sz val="8"/>
      <name val="Arial"/>
      <family val="2"/>
    </font>
    <font>
      <b/>
      <sz val="8"/>
      <color indexed="10"/>
      <name val="Arial"/>
      <family val="2"/>
    </font>
    <font>
      <u/>
      <sz val="10"/>
      <color indexed="12"/>
      <name val="Arial"/>
      <family val="2"/>
    </font>
    <font>
      <b/>
      <sz val="16"/>
      <name val="Arial"/>
      <family val="2"/>
    </font>
    <font>
      <b/>
      <sz val="10"/>
      <color rgb="FF000000"/>
      <name val="Calibri"/>
      <family val="2"/>
      <scheme val="minor"/>
    </font>
    <font>
      <b/>
      <sz val="11"/>
      <color rgb="FF000000"/>
      <name val="Calibri"/>
      <family val="2"/>
      <scheme val="minor"/>
    </font>
    <font>
      <sz val="10"/>
      <name val="Tahoma"/>
      <family val="2"/>
    </font>
    <font>
      <b/>
      <sz val="10"/>
      <name val="Tahoma"/>
      <family val="2"/>
    </font>
    <font>
      <sz val="11"/>
      <name val="Arial"/>
      <family val="2"/>
    </font>
    <font>
      <sz val="10"/>
      <name val="Calibri"/>
      <family val="2"/>
      <scheme val="minor"/>
    </font>
    <font>
      <sz val="11"/>
      <name val="Calibri"/>
      <family val="2"/>
      <scheme val="minor"/>
    </font>
    <font>
      <b/>
      <sz val="20"/>
      <color theme="1"/>
      <name val="Arial"/>
      <family val="2"/>
    </font>
    <font>
      <sz val="11"/>
      <color rgb="FFFF0000"/>
      <name val="Calibri"/>
      <family val="2"/>
      <scheme val="minor"/>
    </font>
    <font>
      <b/>
      <i/>
      <sz val="8"/>
      <color rgb="FFFF0000"/>
      <name val="Arial"/>
      <family val="2"/>
    </font>
    <font>
      <b/>
      <i/>
      <sz val="8"/>
      <color theme="1"/>
      <name val="Arial"/>
      <family val="2"/>
    </font>
    <font>
      <sz val="8"/>
      <color rgb="FFFF0000"/>
      <name val="Arial"/>
      <family val="2"/>
    </font>
    <font>
      <sz val="9"/>
      <color theme="1"/>
      <name val="Arial"/>
      <family val="2"/>
    </font>
    <font>
      <sz val="8"/>
      <color rgb="FFFF0000"/>
      <name val="Calibri"/>
      <family val="2"/>
      <scheme val="minor"/>
    </font>
    <font>
      <sz val="8"/>
      <name val="Calibri"/>
      <family val="2"/>
      <scheme val="minor"/>
    </font>
    <font>
      <sz val="12"/>
      <name val="Tahoma"/>
      <family val="2"/>
    </font>
    <font>
      <b/>
      <sz val="9"/>
      <color indexed="81"/>
      <name val="Arial"/>
      <family val="2"/>
    </font>
    <font>
      <u/>
      <sz val="11"/>
      <color theme="10"/>
      <name val="Calibri"/>
      <family val="2"/>
      <scheme val="minor"/>
    </font>
    <font>
      <sz val="14"/>
      <color theme="1"/>
      <name val="Calibri"/>
      <family val="2"/>
      <scheme val="minor"/>
    </font>
    <font>
      <sz val="16"/>
      <color rgb="FFFF0000"/>
      <name val="Calibri"/>
      <family val="2"/>
      <scheme val="minor"/>
    </font>
    <font>
      <sz val="14"/>
      <color rgb="FFFF0000"/>
      <name val="Calibri"/>
      <family val="2"/>
      <scheme val="minor"/>
    </font>
    <font>
      <sz val="14"/>
      <color theme="1"/>
      <name val="Arial"/>
      <family val="2"/>
    </font>
    <font>
      <sz val="14"/>
      <name val="Arial"/>
      <family val="2"/>
    </font>
    <font>
      <sz val="11"/>
      <color indexed="18"/>
      <name val="Arial"/>
      <family val="2"/>
    </font>
    <font>
      <sz val="11"/>
      <color indexed="8"/>
      <name val="Arial"/>
      <family val="2"/>
    </font>
  </fonts>
  <fills count="29">
    <fill>
      <patternFill patternType="none"/>
    </fill>
    <fill>
      <patternFill patternType="gray125"/>
    </fill>
    <fill>
      <patternFill patternType="solid">
        <fgColor theme="8"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538DD5"/>
        <bgColor indexed="64"/>
      </patternFill>
    </fill>
    <fill>
      <patternFill patternType="solid">
        <fgColor rgb="FFFFFFFF"/>
        <bgColor indexed="64"/>
      </patternFill>
    </fill>
    <fill>
      <patternFill patternType="solid">
        <fgColor rgb="FF4472C4"/>
        <bgColor indexed="64"/>
      </patternFill>
    </fill>
    <fill>
      <patternFill patternType="solid">
        <fgColor rgb="FFB4C6E7"/>
        <bgColor indexed="64"/>
      </patternFill>
    </fill>
    <fill>
      <patternFill patternType="solid">
        <fgColor rgb="FFD9E2F3"/>
        <bgColor indexed="64"/>
      </patternFill>
    </fill>
    <fill>
      <patternFill patternType="solid">
        <fgColor rgb="FFFF0000"/>
        <bgColor indexed="64"/>
      </patternFill>
    </fill>
    <fill>
      <patternFill patternType="solid">
        <fgColor theme="5" tint="0.59999389629810485"/>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6" tint="0.39997558519241921"/>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00B05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style="thin">
        <color indexed="64"/>
      </right>
      <top style="thin">
        <color indexed="64"/>
      </top>
      <bottom/>
      <diagonal/>
    </border>
    <border>
      <left style="medium">
        <color rgb="FF000000"/>
      </left>
      <right/>
      <top style="medium">
        <color rgb="FF000000"/>
      </top>
      <bottom style="medium">
        <color rgb="FF000000"/>
      </bottom>
      <diagonal/>
    </border>
    <border>
      <left style="medium">
        <color rgb="FF000000"/>
      </left>
      <right style="medium">
        <color rgb="FF000000"/>
      </right>
      <top/>
      <bottom/>
      <diagonal/>
    </border>
  </borders>
  <cellStyleXfs count="4">
    <xf numFmtId="0" fontId="0" fillId="0" borderId="0"/>
    <xf numFmtId="0" fontId="3" fillId="0" borderId="0"/>
    <xf numFmtId="0" fontId="44" fillId="0" borderId="0" applyNumberFormat="0" applyFill="0" applyBorder="0" applyAlignment="0" applyProtection="0">
      <alignment vertical="top"/>
      <protection locked="0"/>
    </xf>
    <xf numFmtId="0" fontId="63" fillId="0" borderId="0" applyNumberFormat="0" applyFill="0" applyBorder="0" applyAlignment="0" applyProtection="0"/>
  </cellStyleXfs>
  <cellXfs count="706">
    <xf numFmtId="0" fontId="0" fillId="0" borderId="0" xfId="0"/>
    <xf numFmtId="0" fontId="0" fillId="2" borderId="0" xfId="0" applyFill="1"/>
    <xf numFmtId="0" fontId="0" fillId="2" borderId="0" xfId="0" applyFont="1" applyFill="1"/>
    <xf numFmtId="0" fontId="0" fillId="3" borderId="1" xfId="0" applyFill="1" applyBorder="1" applyAlignment="1">
      <alignment horizontal="center" vertical="top" wrapText="1"/>
    </xf>
    <xf numFmtId="0" fontId="0" fillId="3" borderId="1" xfId="0"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left" wrapText="1"/>
    </xf>
    <xf numFmtId="0" fontId="6" fillId="4" borderId="6" xfId="1" applyFont="1" applyFill="1" applyBorder="1" applyAlignment="1">
      <alignment horizontal="center"/>
    </xf>
    <xf numFmtId="0" fontId="6" fillId="4" borderId="6" xfId="1" applyFont="1" applyFill="1" applyBorder="1" applyAlignment="1"/>
    <xf numFmtId="0" fontId="6" fillId="6" borderId="6" xfId="1" applyFont="1" applyFill="1" applyBorder="1" applyAlignment="1"/>
    <xf numFmtId="0" fontId="6" fillId="4" borderId="1" xfId="1" applyFont="1" applyFill="1" applyBorder="1" applyAlignment="1"/>
    <xf numFmtId="0" fontId="6" fillId="6" borderId="1" xfId="1" applyFont="1" applyFill="1" applyBorder="1" applyAlignment="1"/>
    <xf numFmtId="0" fontId="7" fillId="4" borderId="1" xfId="0" applyFont="1" applyFill="1" applyBorder="1" applyAlignment="1">
      <alignment horizontal="left" vertical="center" wrapText="1"/>
    </xf>
    <xf numFmtId="0" fontId="4" fillId="4" borderId="1" xfId="0" applyFont="1" applyFill="1" applyBorder="1" applyAlignment="1">
      <alignment vertical="center" wrapText="1"/>
    </xf>
    <xf numFmtId="0" fontId="6" fillId="4" borderId="1" xfId="1" applyFont="1" applyFill="1" applyBorder="1" applyAlignment="1">
      <alignment horizontal="center"/>
    </xf>
    <xf numFmtId="0" fontId="0" fillId="0" borderId="1" xfId="0" applyBorder="1"/>
    <xf numFmtId="0" fontId="0" fillId="4" borderId="1" xfId="0" applyFill="1" applyBorder="1" applyAlignment="1">
      <alignment wrapText="1"/>
    </xf>
    <xf numFmtId="0" fontId="0" fillId="4" borderId="1" xfId="0" applyFill="1" applyBorder="1"/>
    <xf numFmtId="0" fontId="0" fillId="4" borderId="1" xfId="0" applyFont="1" applyFill="1" applyBorder="1" applyAlignment="1">
      <alignment vertical="center" wrapText="1"/>
    </xf>
    <xf numFmtId="0" fontId="8" fillId="4" borderId="1" xfId="1" applyFont="1" applyFill="1" applyBorder="1" applyAlignment="1">
      <alignment horizontal="center"/>
    </xf>
    <xf numFmtId="0" fontId="0" fillId="4" borderId="1" xfId="0" applyFont="1" applyFill="1" applyBorder="1"/>
    <xf numFmtId="0" fontId="9" fillId="4" borderId="1" xfId="1" applyFont="1" applyFill="1" applyBorder="1" applyAlignment="1">
      <alignment horizontal="center"/>
    </xf>
    <xf numFmtId="0" fontId="6" fillId="6" borderId="1" xfId="1" applyFont="1" applyFill="1" applyBorder="1" applyAlignment="1">
      <alignment horizontal="center"/>
    </xf>
    <xf numFmtId="0" fontId="0" fillId="4" borderId="1" xfId="0" applyFont="1" applyFill="1" applyBorder="1" applyAlignment="1">
      <alignment wrapText="1"/>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2" fillId="4" borderId="2"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3" xfId="0" applyFont="1" applyFill="1" applyBorder="1" applyAlignment="1">
      <alignment horizontal="left" vertical="center" wrapText="1"/>
    </xf>
    <xf numFmtId="0" fontId="4" fillId="5" borderId="26" xfId="1" applyFont="1" applyFill="1" applyBorder="1" applyAlignment="1">
      <alignment horizontal="center" vertical="center"/>
    </xf>
    <xf numFmtId="0" fontId="4" fillId="5" borderId="27" xfId="1" applyFont="1" applyFill="1" applyBorder="1" applyAlignment="1">
      <alignment horizontal="center" vertical="center"/>
    </xf>
    <xf numFmtId="0" fontId="4" fillId="5" borderId="29" xfId="0" applyFont="1" applyFill="1" applyBorder="1" applyAlignment="1">
      <alignment vertical="center" wrapText="1"/>
    </xf>
    <xf numFmtId="0" fontId="6" fillId="4" borderId="30" xfId="1" applyFont="1" applyFill="1" applyBorder="1" applyAlignment="1">
      <alignment horizontal="center"/>
    </xf>
    <xf numFmtId="0" fontId="4" fillId="5" borderId="34" xfId="0" applyFont="1" applyFill="1" applyBorder="1" applyAlignment="1">
      <alignment vertical="center" wrapText="1"/>
    </xf>
    <xf numFmtId="0" fontId="6" fillId="4" borderId="35" xfId="1" applyFont="1" applyFill="1" applyBorder="1" applyAlignment="1">
      <alignment horizontal="center"/>
    </xf>
    <xf numFmtId="0" fontId="0" fillId="0" borderId="0" xfId="0" applyBorder="1"/>
    <xf numFmtId="0" fontId="6" fillId="6" borderId="35" xfId="1" applyFont="1" applyFill="1" applyBorder="1" applyAlignment="1"/>
    <xf numFmtId="0" fontId="9" fillId="4" borderId="35" xfId="1" applyFont="1" applyFill="1" applyBorder="1" applyAlignment="1">
      <alignment horizontal="center"/>
    </xf>
    <xf numFmtId="0" fontId="0" fillId="4" borderId="38" xfId="0" applyFont="1" applyFill="1" applyBorder="1" applyAlignment="1">
      <alignment vertical="center" wrapText="1"/>
    </xf>
    <xf numFmtId="0" fontId="6" fillId="4" borderId="38" xfId="1" applyFont="1" applyFill="1" applyBorder="1" applyAlignment="1">
      <alignment horizontal="center"/>
    </xf>
    <xf numFmtId="0" fontId="6" fillId="4" borderId="38" xfId="1" applyFont="1" applyFill="1" applyBorder="1" applyAlignment="1"/>
    <xf numFmtId="0" fontId="6" fillId="6" borderId="38" xfId="1" applyFont="1" applyFill="1" applyBorder="1" applyAlignment="1"/>
    <xf numFmtId="0" fontId="6" fillId="6" borderId="39" xfId="1" applyFont="1" applyFill="1" applyBorder="1" applyAlignment="1"/>
    <xf numFmtId="0" fontId="11" fillId="9" borderId="43" xfId="0" applyFont="1" applyFill="1" applyBorder="1" applyAlignment="1">
      <alignment vertical="center" wrapText="1"/>
    </xf>
    <xf numFmtId="0" fontId="12" fillId="9" borderId="19" xfId="0" applyFont="1" applyFill="1" applyBorder="1" applyAlignment="1">
      <alignment vertical="center" wrapText="1"/>
    </xf>
    <xf numFmtId="0" fontId="0" fillId="0" borderId="0" xfId="0" applyFont="1"/>
    <xf numFmtId="0" fontId="11" fillId="9" borderId="9" xfId="0" applyFont="1" applyFill="1" applyBorder="1" applyAlignment="1">
      <alignment vertical="center" wrapText="1"/>
    </xf>
    <xf numFmtId="0" fontId="13" fillId="0" borderId="9" xfId="0" applyFont="1" applyBorder="1" applyAlignment="1">
      <alignment wrapText="1"/>
    </xf>
    <xf numFmtId="0" fontId="16" fillId="0" borderId="0" xfId="0" applyFont="1"/>
    <xf numFmtId="0" fontId="17" fillId="0" borderId="0" xfId="0" applyFont="1"/>
    <xf numFmtId="0" fontId="17" fillId="0" borderId="9" xfId="0" applyFont="1" applyBorder="1" applyAlignment="1">
      <alignment wrapText="1"/>
    </xf>
    <xf numFmtId="0" fontId="17" fillId="0" borderId="9" xfId="0" applyFont="1" applyBorder="1" applyAlignment="1">
      <alignment horizontal="center" vertical="center" wrapText="1"/>
    </xf>
    <xf numFmtId="0" fontId="2" fillId="4" borderId="28" xfId="0" applyFont="1" applyFill="1" applyBorder="1" applyAlignment="1">
      <alignment vertical="center" wrapText="1"/>
    </xf>
    <xf numFmtId="0" fontId="2" fillId="4" borderId="35" xfId="0" applyFont="1" applyFill="1" applyBorder="1" applyAlignment="1">
      <alignment vertical="center" wrapText="1"/>
    </xf>
    <xf numFmtId="0" fontId="2" fillId="4" borderId="39" xfId="0" applyFont="1" applyFill="1" applyBorder="1" applyAlignment="1">
      <alignment vertical="center" wrapText="1"/>
    </xf>
    <xf numFmtId="0" fontId="14" fillId="0" borderId="9" xfId="0" applyFont="1" applyBorder="1" applyAlignment="1">
      <alignment horizontal="center" vertical="center"/>
    </xf>
    <xf numFmtId="0" fontId="13" fillId="0" borderId="9" xfId="0" applyFont="1" applyBorder="1" applyAlignment="1">
      <alignment horizontal="center" vertical="center" wrapText="1"/>
    </xf>
    <xf numFmtId="0" fontId="18" fillId="0" borderId="0" xfId="0" applyFont="1" applyAlignment="1">
      <alignment wrapText="1"/>
    </xf>
    <xf numFmtId="0" fontId="18" fillId="0" borderId="9" xfId="0" applyFont="1" applyBorder="1" applyAlignment="1">
      <alignment wrapText="1"/>
    </xf>
    <xf numFmtId="0" fontId="18" fillId="0" borderId="9" xfId="0" applyFont="1" applyBorder="1" applyAlignment="1">
      <alignment horizontal="left" vertical="center" wrapText="1"/>
    </xf>
    <xf numFmtId="0" fontId="17" fillId="0" borderId="9" xfId="0" applyFont="1" applyBorder="1" applyAlignment="1">
      <alignment horizontal="center" vertical="center"/>
    </xf>
    <xf numFmtId="0" fontId="18" fillId="0" borderId="9" xfId="0" applyFont="1" applyBorder="1" applyAlignment="1">
      <alignment vertical="center" wrapText="1"/>
    </xf>
    <xf numFmtId="0" fontId="17" fillId="0" borderId="9" xfId="0" applyFont="1" applyBorder="1"/>
    <xf numFmtId="0" fontId="19" fillId="0" borderId="0" xfId="0" applyFont="1" applyAlignment="1">
      <alignment vertical="center" readingOrder="1"/>
    </xf>
    <xf numFmtId="0" fontId="20" fillId="10" borderId="54" xfId="0" applyFont="1" applyFill="1" applyBorder="1" applyAlignment="1">
      <alignment horizontal="center" vertical="center" wrapText="1" readingOrder="1"/>
    </xf>
    <xf numFmtId="0" fontId="21" fillId="5" borderId="1" xfId="0" applyFont="1" applyFill="1" applyBorder="1" applyAlignment="1">
      <alignment horizontal="center" vertical="center"/>
    </xf>
    <xf numFmtId="0" fontId="20" fillId="10" borderId="55" xfId="0" applyFont="1" applyFill="1" applyBorder="1" applyAlignment="1">
      <alignment horizontal="center" vertical="center" wrapText="1" readingOrder="1"/>
    </xf>
    <xf numFmtId="0" fontId="21" fillId="0" borderId="1" xfId="0" applyFont="1" applyBorder="1"/>
    <xf numFmtId="0" fontId="22" fillId="0" borderId="1" xfId="0" applyFont="1" applyBorder="1"/>
    <xf numFmtId="0" fontId="20" fillId="10" borderId="56" xfId="0" applyFont="1" applyFill="1" applyBorder="1" applyAlignment="1">
      <alignment horizontal="left" vertical="center" wrapText="1" readingOrder="1"/>
    </xf>
    <xf numFmtId="0" fontId="23" fillId="11" borderId="56" xfId="0" applyFont="1" applyFill="1" applyBorder="1" applyAlignment="1">
      <alignment horizontal="center" vertical="center" wrapText="1" readingOrder="1"/>
    </xf>
    <xf numFmtId="0" fontId="24" fillId="11" borderId="56" xfId="0" applyFont="1" applyFill="1" applyBorder="1" applyAlignment="1">
      <alignment horizontal="center" vertical="top" wrapText="1"/>
    </xf>
    <xf numFmtId="0" fontId="13" fillId="0" borderId="1" xfId="0" applyFont="1" applyBorder="1"/>
    <xf numFmtId="0" fontId="22" fillId="0" borderId="1" xfId="0" applyFont="1" applyBorder="1" applyAlignment="1">
      <alignment horizontal="center" vertical="center"/>
    </xf>
    <xf numFmtId="0" fontId="23" fillId="12" borderId="56" xfId="0" applyFont="1" applyFill="1" applyBorder="1" applyAlignment="1">
      <alignment horizontal="center" vertical="center" wrapText="1" readingOrder="1"/>
    </xf>
    <xf numFmtId="0" fontId="24" fillId="12" borderId="56" xfId="0" applyFont="1" applyFill="1" applyBorder="1" applyAlignment="1">
      <alignment horizontal="center" vertical="top" wrapText="1"/>
    </xf>
    <xf numFmtId="0" fontId="25" fillId="10" borderId="56" xfId="0" applyFont="1" applyFill="1" applyBorder="1" applyAlignment="1">
      <alignment horizontal="left" vertical="center" wrapText="1" readingOrder="1"/>
    </xf>
    <xf numFmtId="0" fontId="26" fillId="11" borderId="56" xfId="0" applyFont="1" applyFill="1" applyBorder="1" applyAlignment="1">
      <alignment horizontal="center" vertical="center" wrapText="1" readingOrder="1"/>
    </xf>
    <xf numFmtId="0" fontId="26" fillId="12" borderId="56" xfId="0" applyFont="1" applyFill="1" applyBorder="1" applyAlignment="1">
      <alignment horizontal="center" vertical="center" wrapText="1" readingOrder="1"/>
    </xf>
    <xf numFmtId="9" fontId="26" fillId="11" borderId="56" xfId="0" applyNumberFormat="1" applyFont="1" applyFill="1" applyBorder="1" applyAlignment="1">
      <alignment horizontal="center" vertical="center" wrapText="1" readingOrder="1"/>
    </xf>
    <xf numFmtId="0" fontId="21" fillId="2" borderId="1" xfId="0" applyFont="1" applyFill="1" applyBorder="1" applyAlignment="1">
      <alignment horizontal="center" vertical="center"/>
    </xf>
    <xf numFmtId="0" fontId="21" fillId="2" borderId="1" xfId="0" applyFont="1" applyFill="1" applyBorder="1" applyAlignment="1">
      <alignment horizontal="center"/>
    </xf>
    <xf numFmtId="0" fontId="0" fillId="7" borderId="0" xfId="0" applyFill="1"/>
    <xf numFmtId="0" fontId="27" fillId="5" borderId="1" xfId="0" applyFont="1" applyFill="1" applyBorder="1" applyAlignment="1">
      <alignment horizontal="center" vertical="center"/>
    </xf>
    <xf numFmtId="2" fontId="21" fillId="5" borderId="1" xfId="0" applyNumberFormat="1" applyFont="1" applyFill="1" applyBorder="1" applyAlignment="1">
      <alignment horizontal="center" vertical="center"/>
    </xf>
    <xf numFmtId="0" fontId="27" fillId="0" borderId="0" xfId="0" applyFont="1" applyAlignment="1">
      <alignment horizontal="center" vertical="center"/>
    </xf>
    <xf numFmtId="0" fontId="21" fillId="0" borderId="9" xfId="0" applyFont="1" applyBorder="1" applyAlignment="1">
      <alignment horizontal="center" vertical="center" wrapText="1"/>
    </xf>
    <xf numFmtId="0" fontId="21" fillId="0" borderId="42" xfId="0" applyFont="1" applyBorder="1" applyAlignment="1">
      <alignment horizontal="center" vertical="center" wrapText="1"/>
    </xf>
    <xf numFmtId="0" fontId="22" fillId="0" borderId="16" xfId="0" applyFont="1" applyBorder="1" applyAlignment="1">
      <alignment horizontal="center" vertical="center" wrapText="1"/>
    </xf>
    <xf numFmtId="0" fontId="0" fillId="0" borderId="19" xfId="0" applyBorder="1" applyAlignment="1">
      <alignment vertical="top" wrapText="1"/>
    </xf>
    <xf numFmtId="0" fontId="22" fillId="0" borderId="19" xfId="0" applyFont="1" applyBorder="1" applyAlignment="1">
      <alignment horizontal="center" vertical="center" wrapText="1"/>
    </xf>
    <xf numFmtId="0" fontId="22" fillId="0" borderId="16" xfId="0" applyFont="1" applyBorder="1" applyAlignment="1">
      <alignment vertical="center" wrapText="1"/>
    </xf>
    <xf numFmtId="0" fontId="22" fillId="0" borderId="19" xfId="0" applyFont="1" applyBorder="1" applyAlignment="1">
      <alignment vertical="center" wrapText="1"/>
    </xf>
    <xf numFmtId="0" fontId="21" fillId="0" borderId="43" xfId="0" applyFont="1" applyBorder="1" applyAlignment="1">
      <alignment horizontal="center" vertical="center" wrapText="1"/>
    </xf>
    <xf numFmtId="0" fontId="21" fillId="0" borderId="19" xfId="0" applyFont="1" applyBorder="1" applyAlignment="1">
      <alignment horizontal="center" vertical="center" wrapText="1"/>
    </xf>
    <xf numFmtId="0" fontId="32" fillId="0" borderId="0" xfId="0" applyFont="1" applyAlignment="1">
      <alignment horizontal="center" vertical="center"/>
    </xf>
    <xf numFmtId="0" fontId="32" fillId="0" borderId="0" xfId="0" applyFont="1" applyAlignment="1">
      <alignment vertical="center"/>
    </xf>
    <xf numFmtId="0" fontId="0" fillId="0" borderId="0" xfId="0" applyFont="1" applyAlignment="1">
      <alignment horizontal="center" vertical="center"/>
    </xf>
    <xf numFmtId="0" fontId="33" fillId="5" borderId="57" xfId="1" applyFont="1" applyFill="1" applyBorder="1" applyAlignment="1">
      <alignment horizontal="center" vertical="center" wrapText="1"/>
    </xf>
    <xf numFmtId="0" fontId="34" fillId="0" borderId="1" xfId="0" applyFont="1" applyBorder="1" applyAlignment="1">
      <alignment wrapText="1"/>
    </xf>
    <xf numFmtId="0" fontId="34" fillId="0" borderId="1" xfId="0" applyFont="1" applyBorder="1" applyAlignment="1">
      <alignment horizontal="center" vertical="center" wrapText="1"/>
    </xf>
    <xf numFmtId="0" fontId="34" fillId="0" borderId="1" xfId="0" applyFont="1" applyBorder="1" applyAlignment="1">
      <alignment horizontal="justify" vertical="center" wrapText="1"/>
    </xf>
    <xf numFmtId="0" fontId="0" fillId="0" borderId="1" xfId="0" applyBorder="1" applyAlignment="1">
      <alignment horizontal="center" vertical="center"/>
    </xf>
    <xf numFmtId="9" fontId="0" fillId="0" borderId="1" xfId="0" applyNumberFormat="1" applyFont="1" applyBorder="1" applyAlignment="1">
      <alignment horizontal="center" vertical="center"/>
    </xf>
    <xf numFmtId="0" fontId="0" fillId="0" borderId="0" xfId="0" applyAlignment="1">
      <alignment horizontal="left" vertical="center"/>
    </xf>
    <xf numFmtId="0" fontId="33" fillId="5" borderId="57" xfId="1" applyFont="1" applyFill="1" applyBorder="1" applyAlignment="1">
      <alignment horizontal="left" vertical="center" wrapText="1"/>
    </xf>
    <xf numFmtId="0" fontId="33" fillId="5" borderId="23" xfId="1" applyFont="1" applyFill="1" applyBorder="1" applyAlignment="1">
      <alignment horizontal="center" vertical="center" wrapText="1"/>
    </xf>
    <xf numFmtId="0" fontId="33" fillId="5" borderId="24" xfId="1" applyFont="1" applyFill="1" applyBorder="1" applyAlignment="1">
      <alignment horizontal="center" vertical="center" wrapText="1"/>
    </xf>
    <xf numFmtId="0" fontId="33" fillId="5" borderId="25" xfId="1" applyFont="1" applyFill="1" applyBorder="1" applyAlignment="1">
      <alignment horizontal="center" vertical="center" wrapText="1"/>
    </xf>
    <xf numFmtId="0" fontId="33" fillId="5" borderId="9" xfId="1" applyFont="1" applyFill="1" applyBorder="1" applyAlignment="1">
      <alignment horizontal="center" vertical="center" wrapText="1"/>
    </xf>
    <xf numFmtId="0" fontId="34" fillId="0" borderId="1" xfId="0" applyFont="1" applyBorder="1" applyAlignment="1">
      <alignment horizontal="left" vertical="center" wrapText="1"/>
    </xf>
    <xf numFmtId="0" fontId="0" fillId="0" borderId="7" xfId="0" applyBorder="1"/>
    <xf numFmtId="164" fontId="0" fillId="0" borderId="7" xfId="0" applyNumberFormat="1" applyBorder="1" applyAlignment="1">
      <alignment horizontal="center" vertical="center"/>
    </xf>
    <xf numFmtId="1" fontId="0" fillId="0" borderId="1" xfId="0" applyNumberFormat="1" applyBorder="1" applyAlignment="1">
      <alignment horizontal="center" vertical="center"/>
    </xf>
    <xf numFmtId="0" fontId="34" fillId="0" borderId="1" xfId="0" applyFont="1" applyFill="1" applyBorder="1" applyAlignment="1">
      <alignment horizontal="left" vertical="center" wrapText="1"/>
    </xf>
    <xf numFmtId="0" fontId="33" fillId="5" borderId="40" xfId="1" applyFont="1" applyFill="1" applyBorder="1" applyAlignment="1">
      <alignment horizontal="center" vertical="center" wrapText="1"/>
    </xf>
    <xf numFmtId="0" fontId="36" fillId="14" borderId="10" xfId="0" applyFont="1" applyFill="1" applyBorder="1" applyAlignment="1">
      <alignment horizontal="center" vertical="center" wrapText="1"/>
    </xf>
    <xf numFmtId="0" fontId="37" fillId="14" borderId="1" xfId="0" applyFont="1" applyFill="1" applyBorder="1" applyAlignment="1">
      <alignment vertical="center" wrapText="1"/>
    </xf>
    <xf numFmtId="0" fontId="21" fillId="14" borderId="1" xfId="0" applyFont="1" applyFill="1" applyBorder="1" applyAlignment="1">
      <alignment horizontal="center" vertical="center"/>
    </xf>
    <xf numFmtId="0" fontId="41" fillId="15" borderId="6" xfId="0" applyFont="1" applyFill="1" applyBorder="1" applyAlignment="1">
      <alignment horizontal="center" vertical="center" wrapText="1"/>
    </xf>
    <xf numFmtId="0" fontId="41" fillId="16" borderId="6" xfId="0" applyFont="1" applyFill="1" applyBorder="1" applyAlignment="1">
      <alignment horizontal="center" vertical="center" wrapText="1"/>
    </xf>
    <xf numFmtId="0" fontId="41" fillId="17" borderId="6" xfId="0" applyFont="1" applyFill="1" applyBorder="1" applyAlignment="1">
      <alignment horizontal="center" vertical="center" wrapText="1"/>
    </xf>
    <xf numFmtId="0" fontId="39" fillId="7" borderId="6" xfId="0" applyFont="1" applyFill="1" applyBorder="1" applyAlignment="1">
      <alignment horizontal="center" vertical="center" wrapText="1"/>
    </xf>
    <xf numFmtId="0" fontId="42" fillId="0" borderId="1" xfId="0" applyFont="1" applyBorder="1" applyAlignment="1">
      <alignment vertical="center" wrapText="1"/>
    </xf>
    <xf numFmtId="0" fontId="37" fillId="0" borderId="1" xfId="0" applyFont="1" applyBorder="1" applyAlignment="1">
      <alignment horizontal="left" vertical="top" wrapText="1"/>
    </xf>
    <xf numFmtId="0" fontId="42" fillId="0" borderId="1" xfId="0" applyFont="1" applyBorder="1" applyAlignment="1">
      <alignment horizontal="justify" vertical="top" wrapText="1"/>
    </xf>
    <xf numFmtId="0" fontId="37" fillId="0" borderId="1" xfId="0" applyFont="1" applyBorder="1" applyAlignment="1">
      <alignment horizontal="justify" vertical="top" wrapText="1"/>
    </xf>
    <xf numFmtId="0" fontId="42" fillId="0" borderId="1" xfId="0" applyFont="1" applyBorder="1" applyAlignment="1">
      <alignment horizontal="justify" vertical="center" wrapText="1"/>
    </xf>
    <xf numFmtId="0" fontId="13" fillId="0" borderId="1" xfId="0" applyFont="1" applyBorder="1" applyAlignment="1">
      <alignment wrapText="1"/>
    </xf>
    <xf numFmtId="0" fontId="37" fillId="4" borderId="1" xfId="0" applyFont="1" applyFill="1" applyBorder="1" applyAlignment="1">
      <alignment horizontal="justify" vertical="top" wrapText="1"/>
    </xf>
    <xf numFmtId="0" fontId="40" fillId="19" borderId="59" xfId="0" applyFont="1" applyFill="1" applyBorder="1" applyAlignment="1">
      <alignment vertical="center" wrapText="1"/>
    </xf>
    <xf numFmtId="0" fontId="21" fillId="14" borderId="1" xfId="0" applyFont="1" applyFill="1" applyBorder="1" applyAlignment="1">
      <alignment horizontal="center" vertical="center" wrapText="1"/>
    </xf>
    <xf numFmtId="0" fontId="40" fillId="19" borderId="1" xfId="0" applyFont="1" applyFill="1" applyBorder="1" applyAlignment="1">
      <alignment vertical="center" wrapText="1"/>
    </xf>
    <xf numFmtId="0" fontId="41" fillId="15" borderId="1" xfId="0" applyFont="1" applyFill="1" applyBorder="1" applyAlignment="1">
      <alignment horizontal="center" vertical="center" wrapText="1"/>
    </xf>
    <xf numFmtId="0" fontId="41" fillId="16" borderId="1" xfId="0" applyFont="1" applyFill="1" applyBorder="1" applyAlignment="1">
      <alignment horizontal="center" vertical="center" wrapText="1"/>
    </xf>
    <xf numFmtId="0" fontId="41" fillId="17" borderId="1" xfId="0" applyFont="1" applyFill="1" applyBorder="1" applyAlignment="1">
      <alignment horizontal="center" vertical="center" wrapText="1"/>
    </xf>
    <xf numFmtId="0" fontId="39" fillId="7" borderId="1" xfId="0" applyFont="1" applyFill="1" applyBorder="1" applyAlignment="1">
      <alignment horizontal="center" vertical="center" wrapText="1"/>
    </xf>
    <xf numFmtId="0" fontId="36" fillId="14" borderId="1" xfId="0" applyFont="1" applyFill="1" applyBorder="1" applyAlignment="1">
      <alignment horizontal="center" vertical="center" wrapText="1"/>
    </xf>
    <xf numFmtId="0" fontId="37" fillId="0" borderId="7" xfId="0" applyFont="1" applyBorder="1" applyAlignment="1">
      <alignment horizontal="left" vertical="top" wrapText="1"/>
    </xf>
    <xf numFmtId="0" fontId="37" fillId="0" borderId="7" xfId="0" applyFont="1" applyBorder="1" applyAlignment="1">
      <alignment horizontal="justify" vertical="top" wrapText="1"/>
    </xf>
    <xf numFmtId="0" fontId="0" fillId="0" borderId="1" xfId="0" applyBorder="1" applyAlignment="1">
      <alignment horizontal="center" vertical="center" wrapText="1"/>
    </xf>
    <xf numFmtId="0" fontId="42" fillId="0" borderId="1" xfId="2" applyFont="1" applyBorder="1" applyAlignment="1" applyProtection="1">
      <alignment horizontal="justify" vertical="top" wrapText="1"/>
    </xf>
    <xf numFmtId="0" fontId="42" fillId="0" borderId="1" xfId="0" applyFont="1" applyFill="1" applyBorder="1" applyAlignment="1">
      <alignment horizontal="justify" vertical="top" wrapText="1"/>
    </xf>
    <xf numFmtId="0" fontId="42" fillId="0" borderId="1" xfId="0" applyFont="1" applyFill="1" applyBorder="1" applyAlignment="1">
      <alignment horizontal="justify" vertical="center" wrapText="1"/>
    </xf>
    <xf numFmtId="0" fontId="40" fillId="14" borderId="1"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center"/>
    </xf>
    <xf numFmtId="0" fontId="0" fillId="0" borderId="7" xfId="0" applyBorder="1" applyAlignment="1">
      <alignment horizontal="center"/>
    </xf>
    <xf numFmtId="0" fontId="0" fillId="0" borderId="1" xfId="0" applyBorder="1" applyAlignment="1">
      <alignment horizontal="center" vertical="center"/>
    </xf>
    <xf numFmtId="0" fontId="23" fillId="11" borderId="63" xfId="0" applyFont="1" applyFill="1" applyBorder="1" applyAlignment="1">
      <alignment horizontal="center" vertical="center" wrapText="1" readingOrder="1"/>
    </xf>
    <xf numFmtId="0" fontId="23" fillId="11" borderId="9" xfId="0" applyFont="1" applyFill="1" applyBorder="1" applyAlignment="1">
      <alignment horizontal="center" vertical="center" wrapText="1" readingOrder="1"/>
    </xf>
    <xf numFmtId="0" fontId="23" fillId="12" borderId="63" xfId="0" applyFont="1" applyFill="1" applyBorder="1" applyAlignment="1">
      <alignment horizontal="center" vertical="center" wrapText="1" readingOrder="1"/>
    </xf>
    <xf numFmtId="0" fontId="23" fillId="12" borderId="9" xfId="0" applyFont="1" applyFill="1" applyBorder="1" applyAlignment="1">
      <alignment horizontal="center" vertical="center" wrapText="1" readingOrder="1"/>
    </xf>
    <xf numFmtId="0" fontId="24" fillId="11" borderId="63" xfId="0" applyFont="1" applyFill="1" applyBorder="1" applyAlignment="1">
      <alignment horizontal="center" vertical="top" wrapText="1"/>
    </xf>
    <xf numFmtId="0" fontId="24" fillId="11" borderId="9" xfId="0" applyFont="1" applyFill="1" applyBorder="1" applyAlignment="1">
      <alignment horizontal="center" vertical="top" wrapText="1"/>
    </xf>
    <xf numFmtId="0" fontId="26" fillId="11" borderId="63" xfId="0" applyFont="1" applyFill="1" applyBorder="1" applyAlignment="1">
      <alignment horizontal="center" vertical="center" wrapText="1" readingOrder="1"/>
    </xf>
    <xf numFmtId="0" fontId="26" fillId="11" borderId="9" xfId="0" applyFont="1" applyFill="1" applyBorder="1" applyAlignment="1">
      <alignment horizontal="center" vertical="center" wrapText="1" readingOrder="1"/>
    </xf>
    <xf numFmtId="0" fontId="26" fillId="12" borderId="63" xfId="0" applyFont="1" applyFill="1" applyBorder="1" applyAlignment="1">
      <alignment horizontal="center" vertical="center" wrapText="1" readingOrder="1"/>
    </xf>
    <xf numFmtId="0" fontId="26" fillId="12" borderId="9" xfId="0" applyFont="1" applyFill="1" applyBorder="1" applyAlignment="1">
      <alignment horizontal="center" vertical="center" wrapText="1" readingOrder="1"/>
    </xf>
    <xf numFmtId="9" fontId="26" fillId="11" borderId="63" xfId="0" applyNumberFormat="1" applyFont="1" applyFill="1" applyBorder="1" applyAlignment="1">
      <alignment horizontal="center" vertical="center" wrapText="1" readingOrder="1"/>
    </xf>
    <xf numFmtId="9" fontId="26" fillId="11" borderId="9" xfId="0" applyNumberFormat="1" applyFont="1" applyFill="1" applyBorder="1" applyAlignment="1">
      <alignment horizontal="center" vertical="center" wrapText="1" readingOrder="1"/>
    </xf>
    <xf numFmtId="0" fontId="1" fillId="7" borderId="1"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7" borderId="1" xfId="0" applyFont="1" applyFill="1" applyBorder="1"/>
    <xf numFmtId="2" fontId="1" fillId="7" borderId="1" xfId="0" applyNumberFormat="1" applyFont="1" applyFill="1" applyBorder="1" applyAlignment="1">
      <alignment horizontal="center"/>
    </xf>
    <xf numFmtId="0" fontId="0" fillId="7" borderId="1" xfId="0" applyFill="1" applyBorder="1"/>
    <xf numFmtId="0" fontId="0" fillId="7" borderId="1" xfId="0" applyFont="1" applyFill="1" applyBorder="1" applyAlignment="1">
      <alignment horizontal="right" vertical="center"/>
    </xf>
    <xf numFmtId="0" fontId="1" fillId="7" borderId="1" xfId="0" applyFont="1" applyFill="1" applyBorder="1" applyAlignment="1">
      <alignment horizontal="center"/>
    </xf>
    <xf numFmtId="0" fontId="30" fillId="7" borderId="1" xfId="0" applyFont="1" applyFill="1" applyBorder="1"/>
    <xf numFmtId="2" fontId="31" fillId="7" borderId="1" xfId="0" applyNumberFormat="1" applyFont="1" applyFill="1" applyBorder="1" applyAlignment="1">
      <alignment horizontal="center" vertical="center"/>
    </xf>
    <xf numFmtId="0" fontId="0" fillId="20" borderId="0" xfId="0" applyFill="1"/>
    <xf numFmtId="0" fontId="1" fillId="5" borderId="1" xfId="0" applyFont="1" applyFill="1" applyBorder="1" applyAlignment="1">
      <alignment horizontal="center" vertical="center"/>
    </xf>
    <xf numFmtId="0" fontId="0" fillId="20" borderId="1" xfId="0" applyFill="1" applyBorder="1" applyAlignment="1">
      <alignment horizontal="center"/>
    </xf>
    <xf numFmtId="0" fontId="0" fillId="20" borderId="0" xfId="0" applyFill="1" applyAlignment="1">
      <alignment horizontal="center" vertical="center"/>
    </xf>
    <xf numFmtId="0" fontId="0" fillId="20" borderId="1" xfId="0" applyFill="1" applyBorder="1"/>
    <xf numFmtId="0" fontId="0" fillId="20" borderId="1" xfId="0" applyFill="1" applyBorder="1" applyAlignment="1">
      <alignment horizontal="center" vertical="center"/>
    </xf>
    <xf numFmtId="0" fontId="1" fillId="20" borderId="1" xfId="0" applyFont="1" applyFill="1" applyBorder="1" applyAlignment="1">
      <alignment horizontal="center"/>
    </xf>
    <xf numFmtId="0" fontId="1" fillId="20" borderId="1" xfId="0" applyFont="1" applyFill="1" applyBorder="1" applyAlignment="1">
      <alignment horizontal="center" vertical="center"/>
    </xf>
    <xf numFmtId="0" fontId="0" fillId="5" borderId="0" xfId="0" applyFill="1"/>
    <xf numFmtId="0" fontId="1" fillId="5" borderId="0" xfId="0" applyFont="1" applyFill="1"/>
    <xf numFmtId="0" fontId="33" fillId="5" borderId="1" xfId="1" applyFont="1" applyFill="1" applyBorder="1" applyAlignment="1">
      <alignment horizontal="center" vertical="center" wrapText="1"/>
    </xf>
    <xf numFmtId="0" fontId="46" fillId="4" borderId="1" xfId="0" applyFont="1" applyFill="1" applyBorder="1" applyAlignment="1">
      <alignment horizontal="center" vertical="center" wrapText="1"/>
    </xf>
    <xf numFmtId="0" fontId="46" fillId="4" borderId="1" xfId="0" applyNumberFormat="1" applyFont="1" applyFill="1" applyBorder="1" applyAlignment="1">
      <alignment horizontal="center" vertical="center" wrapText="1"/>
    </xf>
    <xf numFmtId="0" fontId="47" fillId="4" borderId="1" xfId="0" applyNumberFormat="1" applyFont="1" applyFill="1" applyBorder="1" applyAlignment="1">
      <alignment horizontal="center" vertical="center" wrapText="1"/>
    </xf>
    <xf numFmtId="9" fontId="47" fillId="4" borderId="1" xfId="0" applyNumberFormat="1" applyFont="1" applyFill="1" applyBorder="1" applyAlignment="1">
      <alignment horizontal="center" vertical="center" wrapText="1"/>
    </xf>
    <xf numFmtId="0" fontId="47" fillId="4" borderId="1" xfId="0" applyFont="1" applyFill="1" applyBorder="1" applyAlignment="1">
      <alignment horizontal="center" vertical="center" wrapText="1"/>
    </xf>
    <xf numFmtId="0" fontId="34" fillId="0" borderId="1" xfId="0" applyFont="1" applyFill="1" applyBorder="1" applyAlignment="1">
      <alignment horizontal="justify" vertical="center" wrapText="1"/>
    </xf>
    <xf numFmtId="0" fontId="34" fillId="0" borderId="1" xfId="0" applyFont="1" applyFill="1" applyBorder="1" applyAlignment="1">
      <alignment horizontal="center" vertical="center" wrapText="1"/>
    </xf>
    <xf numFmtId="9" fontId="0" fillId="0" borderId="1" xfId="0" applyNumberFormat="1" applyBorder="1"/>
    <xf numFmtId="0" fontId="1" fillId="23" borderId="1" xfId="0" applyFont="1" applyFill="1" applyBorder="1"/>
    <xf numFmtId="0" fontId="1" fillId="24" borderId="1" xfId="0" applyFont="1" applyFill="1" applyBorder="1"/>
    <xf numFmtId="0" fontId="1" fillId="25" borderId="1" xfId="0" applyFont="1" applyFill="1" applyBorder="1"/>
    <xf numFmtId="0" fontId="1" fillId="13" borderId="1" xfId="0" applyFont="1" applyFill="1" applyBorder="1"/>
    <xf numFmtId="0" fontId="0" fillId="0" borderId="4" xfId="0" applyBorder="1" applyAlignment="1">
      <alignment horizontal="center"/>
    </xf>
    <xf numFmtId="0" fontId="0" fillId="26" borderId="1" xfId="0" applyFill="1" applyBorder="1"/>
    <xf numFmtId="0" fontId="0" fillId="27" borderId="1" xfId="0" applyFill="1" applyBorder="1"/>
    <xf numFmtId="0" fontId="0" fillId="0" borderId="10" xfId="0" applyBorder="1" applyAlignment="1">
      <alignment horizontal="center"/>
    </xf>
    <xf numFmtId="0" fontId="1" fillId="22" borderId="1" xfId="0" applyFont="1" applyFill="1" applyBorder="1" applyAlignment="1">
      <alignment horizontal="center" vertical="center"/>
    </xf>
    <xf numFmtId="0" fontId="1" fillId="22" borderId="10" xfId="0" applyFont="1" applyFill="1" applyBorder="1" applyAlignment="1">
      <alignment horizontal="center" vertical="center"/>
    </xf>
    <xf numFmtId="0" fontId="0" fillId="22" borderId="1" xfId="0" applyFill="1" applyBorder="1"/>
    <xf numFmtId="0" fontId="0" fillId="0" borderId="10" xfId="0" applyBorder="1" applyAlignment="1">
      <alignment horizontal="center" vertical="center"/>
    </xf>
    <xf numFmtId="0" fontId="1" fillId="22" borderId="1" xfId="0" applyFont="1" applyFill="1" applyBorder="1" applyAlignment="1">
      <alignment horizontal="center"/>
    </xf>
    <xf numFmtId="0" fontId="1" fillId="22" borderId="10" xfId="0" applyFont="1" applyFill="1" applyBorder="1" applyAlignment="1">
      <alignment horizontal="center"/>
    </xf>
    <xf numFmtId="0" fontId="48" fillId="0" borderId="0" xfId="0" applyFont="1"/>
    <xf numFmtId="0" fontId="48" fillId="4" borderId="1" xfId="0" applyFont="1" applyFill="1" applyBorder="1" applyAlignment="1">
      <alignment wrapText="1"/>
    </xf>
    <xf numFmtId="0" fontId="48" fillId="24" borderId="1" xfId="0" applyFont="1" applyFill="1" applyBorder="1"/>
    <xf numFmtId="0" fontId="48" fillId="4" borderId="1" xfId="0" applyFont="1" applyFill="1" applyBorder="1"/>
    <xf numFmtId="0" fontId="48" fillId="4" borderId="0" xfId="0" applyFont="1" applyFill="1"/>
    <xf numFmtId="0" fontId="48" fillId="0" borderId="0" xfId="0" applyFont="1" applyAlignment="1">
      <alignment wrapText="1"/>
    </xf>
    <xf numFmtId="0" fontId="48" fillId="0" borderId="0" xfId="0" applyFont="1" applyAlignment="1">
      <alignment horizontal="center"/>
    </xf>
    <xf numFmtId="0" fontId="49" fillId="0" borderId="0" xfId="0" applyFont="1"/>
    <xf numFmtId="0" fontId="1" fillId="0" borderId="1" xfId="0" applyFont="1" applyBorder="1"/>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0" fillId="0" borderId="0" xfId="0" applyFont="1" applyAlignment="1">
      <alignment vertical="center"/>
    </xf>
    <xf numFmtId="0" fontId="0" fillId="0" borderId="1" xfId="0" applyFill="1" applyBorder="1"/>
    <xf numFmtId="0" fontId="34" fillId="0" borderId="1" xfId="0" applyFont="1" applyBorder="1" applyAlignment="1">
      <alignment horizontal="left" wrapText="1"/>
    </xf>
    <xf numFmtId="0" fontId="0" fillId="0" borderId="0" xfId="0" applyFont="1" applyAlignment="1">
      <alignment horizontal="center" vertical="center" wrapText="1"/>
    </xf>
    <xf numFmtId="0" fontId="17" fillId="0" borderId="1" xfId="0" applyFont="1" applyBorder="1" applyAlignment="1">
      <alignment horizontal="left" vertical="center" wrapText="1"/>
    </xf>
    <xf numFmtId="0" fontId="0" fillId="0" borderId="1" xfId="0" applyBorder="1" applyAlignment="1">
      <alignment horizontal="center" vertical="center"/>
    </xf>
    <xf numFmtId="0" fontId="39" fillId="7" borderId="1" xfId="0" applyFont="1" applyFill="1" applyBorder="1" applyAlignment="1">
      <alignment horizontal="center" vertical="center" wrapText="1"/>
    </xf>
    <xf numFmtId="0" fontId="36" fillId="14" borderId="58" xfId="0" applyFont="1" applyFill="1" applyBorder="1" applyAlignment="1">
      <alignment horizontal="center" vertical="center" wrapText="1"/>
    </xf>
    <xf numFmtId="0" fontId="40" fillId="19" borderId="59" xfId="0" applyFont="1" applyFill="1" applyBorder="1" applyAlignment="1">
      <alignment horizontal="center" vertical="center" wrapText="1"/>
    </xf>
    <xf numFmtId="0" fontId="39" fillId="7" borderId="6" xfId="0" applyFont="1" applyFill="1" applyBorder="1" applyAlignment="1">
      <alignment horizontal="center" vertical="center" wrapText="1"/>
    </xf>
    <xf numFmtId="0" fontId="0" fillId="0" borderId="0" xfId="0" applyAlignment="1">
      <alignment horizontal="center" vertical="center"/>
    </xf>
    <xf numFmtId="0" fontId="40" fillId="19" borderId="59" xfId="0" applyFont="1" applyFill="1" applyBorder="1" applyAlignment="1">
      <alignment horizontal="left" vertical="center" wrapText="1"/>
    </xf>
    <xf numFmtId="0" fontId="40" fillId="19" borderId="1" xfId="0" applyFont="1" applyFill="1" applyBorder="1" applyAlignment="1">
      <alignment horizontal="center" vertical="center" wrapText="1"/>
    </xf>
    <xf numFmtId="0" fontId="14" fillId="0" borderId="7" xfId="0" applyFont="1" applyBorder="1" applyAlignment="1">
      <alignment horizontal="left" vertical="center" wrapText="1"/>
    </xf>
    <xf numFmtId="0" fontId="38" fillId="14" borderId="1" xfId="0" applyFont="1" applyFill="1" applyBorder="1" applyAlignment="1">
      <alignment vertical="center" wrapText="1"/>
    </xf>
    <xf numFmtId="0" fontId="36" fillId="0" borderId="58" xfId="0" applyFont="1" applyFill="1" applyBorder="1" applyAlignment="1">
      <alignment vertical="center" wrapText="1"/>
    </xf>
    <xf numFmtId="0" fontId="0" fillId="0" borderId="0" xfId="0" applyFill="1"/>
    <xf numFmtId="0" fontId="36" fillId="14" borderId="4" xfId="0" applyFont="1" applyFill="1" applyBorder="1" applyAlignment="1">
      <alignment horizontal="left" vertical="center" wrapText="1"/>
    </xf>
    <xf numFmtId="0" fontId="36" fillId="14" borderId="10" xfId="0" applyFont="1" applyFill="1" applyBorder="1" applyAlignment="1">
      <alignment horizontal="left" vertical="center" wrapText="1"/>
    </xf>
    <xf numFmtId="0" fontId="42" fillId="0" borderId="1" xfId="0" applyFont="1" applyBorder="1" applyAlignment="1">
      <alignment horizontal="left" vertical="center" wrapText="1"/>
    </xf>
    <xf numFmtId="0" fontId="42" fillId="4" borderId="1" xfId="0" applyFont="1" applyFill="1" applyBorder="1" applyAlignment="1">
      <alignment horizontal="left" vertical="center" wrapText="1"/>
    </xf>
    <xf numFmtId="0" fontId="42" fillId="0" borderId="1"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40" fillId="19" borderId="10" xfId="0" applyFont="1" applyFill="1" applyBorder="1" applyAlignment="1">
      <alignment horizontal="left" vertical="center" wrapText="1"/>
    </xf>
    <xf numFmtId="0" fontId="13" fillId="0" borderId="7" xfId="0" applyFont="1" applyBorder="1" applyAlignment="1">
      <alignment vertical="center" wrapText="1"/>
    </xf>
    <xf numFmtId="0" fontId="13" fillId="0" borderId="1" xfId="0" applyFont="1" applyBorder="1" applyAlignment="1">
      <alignment vertical="center" wrapText="1"/>
    </xf>
    <xf numFmtId="0" fontId="37" fillId="0" borderId="1" xfId="2" applyFont="1" applyBorder="1" applyAlignment="1" applyProtection="1">
      <alignment vertical="center" wrapText="1"/>
    </xf>
    <xf numFmtId="0" fontId="37" fillId="0" borderId="1" xfId="0" applyFont="1" applyBorder="1" applyAlignment="1">
      <alignment vertical="center" wrapText="1"/>
    </xf>
    <xf numFmtId="0" fontId="0" fillId="0" borderId="0" xfId="0" applyAlignment="1">
      <alignment vertical="center"/>
    </xf>
    <xf numFmtId="0" fontId="17" fillId="0" borderId="0" xfId="0" applyFont="1" applyAlignment="1">
      <alignment horizontal="center" vertical="center"/>
    </xf>
    <xf numFmtId="0" fontId="37" fillId="19" borderId="1" xfId="0" applyFont="1" applyFill="1" applyBorder="1" applyAlignment="1">
      <alignment vertical="center" wrapText="1"/>
    </xf>
    <xf numFmtId="0" fontId="37" fillId="15" borderId="1" xfId="0" applyFont="1" applyFill="1" applyBorder="1" applyAlignment="1">
      <alignment horizontal="center" vertical="center" wrapText="1"/>
    </xf>
    <xf numFmtId="0" fontId="37" fillId="16" borderId="1" xfId="0" applyFont="1" applyFill="1" applyBorder="1" applyAlignment="1">
      <alignment horizontal="center" vertical="center" wrapText="1"/>
    </xf>
    <xf numFmtId="0" fontId="37" fillId="17" borderId="1" xfId="0" applyFont="1" applyFill="1" applyBorder="1" applyAlignment="1">
      <alignment horizontal="center" vertical="center" wrapText="1"/>
    </xf>
    <xf numFmtId="0" fontId="37" fillId="7" borderId="1" xfId="0" applyFont="1" applyFill="1" applyBorder="1" applyAlignment="1">
      <alignment horizontal="center" vertical="center" wrapText="1"/>
    </xf>
    <xf numFmtId="0" fontId="42" fillId="0" borderId="10" xfId="0" applyFont="1" applyFill="1" applyBorder="1" applyAlignment="1">
      <alignment horizontal="justify" vertical="top" wrapText="1"/>
    </xf>
    <xf numFmtId="0" fontId="42" fillId="0" borderId="10" xfId="0" applyFont="1" applyFill="1" applyBorder="1" applyAlignment="1">
      <alignment horizontal="justify"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4" fillId="0" borderId="1" xfId="0" applyFont="1" applyFill="1" applyBorder="1" applyAlignment="1">
      <alignment horizontal="left" vertical="center" wrapText="1"/>
    </xf>
    <xf numFmtId="0" fontId="37" fillId="0" borderId="1" xfId="0" applyFont="1" applyBorder="1" applyAlignment="1">
      <alignment horizontal="left" vertical="top" wrapText="1"/>
    </xf>
    <xf numFmtId="0" fontId="22" fillId="0" borderId="1" xfId="0" applyFont="1" applyBorder="1" applyAlignment="1">
      <alignment horizontal="center" vertical="top" wrapText="1"/>
    </xf>
    <xf numFmtId="0" fontId="22" fillId="0" borderId="1" xfId="0" applyFont="1" applyBorder="1" applyAlignment="1">
      <alignment vertical="center" wrapText="1"/>
    </xf>
    <xf numFmtId="0" fontId="22" fillId="0" borderId="0" xfId="0" applyFont="1" applyBorder="1" applyAlignment="1">
      <alignment vertical="center"/>
    </xf>
    <xf numFmtId="0" fontId="22" fillId="0" borderId="0" xfId="0" applyFont="1" applyBorder="1" applyAlignment="1">
      <alignment horizontal="center" vertical="center"/>
    </xf>
    <xf numFmtId="0" fontId="16" fillId="0" borderId="1" xfId="0" applyFont="1" applyBorder="1" applyAlignment="1">
      <alignment horizontal="center" vertical="center" wrapText="1"/>
    </xf>
    <xf numFmtId="0" fontId="0" fillId="0" borderId="1" xfId="0" applyBorder="1" applyAlignment="1">
      <alignment horizontal="center" vertical="center" wrapText="1"/>
    </xf>
    <xf numFmtId="0" fontId="17" fillId="0" borderId="1" xfId="0" applyFont="1" applyBorder="1" applyAlignment="1">
      <alignment horizontal="center" vertical="center" wrapText="1"/>
    </xf>
    <xf numFmtId="0" fontId="27" fillId="0" borderId="0" xfId="0" applyFont="1" applyAlignment="1">
      <alignment horizontal="center" wrapText="1"/>
    </xf>
    <xf numFmtId="0" fontId="27" fillId="0" borderId="0" xfId="0" applyFont="1" applyAlignment="1">
      <alignment horizontal="left" wrapText="1"/>
    </xf>
    <xf numFmtId="0" fontId="0" fillId="0" borderId="1" xfId="0" applyBorder="1" applyAlignment="1">
      <alignment horizontal="center" vertical="center" wrapText="1"/>
    </xf>
    <xf numFmtId="0" fontId="42" fillId="4" borderId="34" xfId="0" applyFont="1" applyFill="1" applyBorder="1" applyAlignment="1">
      <alignment horizontal="justify" vertical="center" wrapText="1"/>
    </xf>
    <xf numFmtId="0" fontId="42" fillId="0" borderId="1" xfId="0" applyFont="1" applyFill="1" applyBorder="1" applyAlignment="1">
      <alignment horizontal="left" vertical="center" wrapText="1"/>
    </xf>
    <xf numFmtId="12"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wrapText="1"/>
    </xf>
    <xf numFmtId="0" fontId="42" fillId="19" borderId="1" xfId="0" applyFont="1" applyFill="1" applyBorder="1" applyAlignment="1">
      <alignment horizontal="justify" vertical="top" wrapText="1"/>
    </xf>
    <xf numFmtId="0" fontId="0" fillId="0" borderId="1" xfId="0" applyBorder="1" applyAlignment="1">
      <alignment horizontal="center" vertical="center" wrapText="1"/>
    </xf>
    <xf numFmtId="0" fontId="17" fillId="0" borderId="1" xfId="0" applyFont="1" applyBorder="1" applyAlignment="1">
      <alignment horizontal="center" vertical="center" wrapText="1"/>
    </xf>
    <xf numFmtId="0" fontId="0" fillId="0" borderId="1" xfId="0" applyBorder="1" applyAlignment="1">
      <alignment horizontal="center" vertical="center"/>
    </xf>
    <xf numFmtId="0" fontId="24" fillId="0" borderId="1" xfId="0" applyFont="1" applyBorder="1" applyAlignment="1">
      <alignment horizontal="justify" vertical="top" wrapText="1"/>
    </xf>
    <xf numFmtId="0" fontId="38" fillId="4" borderId="1" xfId="0" applyFont="1" applyFill="1" applyBorder="1" applyAlignment="1">
      <alignment horizontal="center" vertical="center" wrapText="1"/>
    </xf>
    <xf numFmtId="0" fontId="17" fillId="0" borderId="1" xfId="0" applyFont="1" applyBorder="1" applyAlignment="1">
      <alignment horizontal="center" vertical="center"/>
    </xf>
    <xf numFmtId="0" fontId="16" fillId="0" borderId="1" xfId="0" applyFont="1" applyBorder="1" applyAlignment="1">
      <alignment horizontal="center" vertical="center"/>
    </xf>
    <xf numFmtId="0" fontId="17" fillId="0" borderId="1" xfId="0" applyFont="1" applyBorder="1" applyAlignment="1">
      <alignment vertical="center"/>
    </xf>
    <xf numFmtId="0" fontId="17" fillId="0" borderId="1" xfId="0" applyFont="1" applyBorder="1" applyAlignment="1">
      <alignment vertical="center" wrapText="1"/>
    </xf>
    <xf numFmtId="49" fontId="17" fillId="0" borderId="1" xfId="0" applyNumberFormat="1" applyFont="1" applyBorder="1" applyAlignment="1">
      <alignment horizontal="center" vertical="center" wrapText="1"/>
    </xf>
    <xf numFmtId="0" fontId="17" fillId="0" borderId="0" xfId="0" applyFont="1" applyAlignment="1">
      <alignment vertical="center" wrapText="1"/>
    </xf>
    <xf numFmtId="0" fontId="42" fillId="4" borderId="1" xfId="0" applyFont="1" applyFill="1" applyBorder="1" applyAlignment="1">
      <alignment horizontal="justify" vertical="center" wrapText="1"/>
    </xf>
    <xf numFmtId="0" fontId="13" fillId="0" borderId="6" xfId="0" applyFont="1" applyBorder="1" applyAlignment="1">
      <alignment horizontal="left" vertical="top" wrapText="1"/>
    </xf>
    <xf numFmtId="0" fontId="17" fillId="0" borderId="1" xfId="0" applyFont="1" applyBorder="1"/>
    <xf numFmtId="0" fontId="17" fillId="0" borderId="1" xfId="0" applyFont="1" applyBorder="1" applyAlignment="1">
      <alignment horizontal="left" vertical="top" wrapText="1"/>
    </xf>
    <xf numFmtId="0" fontId="42" fillId="0" borderId="1" xfId="0" applyFont="1" applyBorder="1" applyAlignment="1">
      <alignment horizontal="left" vertical="top" wrapText="1"/>
    </xf>
    <xf numFmtId="0" fontId="0" fillId="0" borderId="1" xfId="0" applyBorder="1" applyAlignment="1">
      <alignment horizontal="center" vertical="center" wrapText="1"/>
    </xf>
    <xf numFmtId="0" fontId="17" fillId="0" borderId="1" xfId="0" applyFont="1" applyBorder="1" applyAlignment="1">
      <alignment horizontal="left" vertical="center" wrapText="1"/>
    </xf>
    <xf numFmtId="0" fontId="0" fillId="0" borderId="1" xfId="0" applyBorder="1" applyAlignment="1">
      <alignment horizontal="center" vertical="center"/>
    </xf>
    <xf numFmtId="0" fontId="17" fillId="0" borderId="1" xfId="0" applyFont="1" applyBorder="1" applyAlignment="1">
      <alignment horizontal="center" vertical="center" wrapText="1"/>
    </xf>
    <xf numFmtId="2" fontId="1" fillId="28" borderId="0" xfId="0" applyNumberFormat="1" applyFont="1" applyFill="1" applyAlignment="1">
      <alignment horizontal="center" vertical="center"/>
    </xf>
    <xf numFmtId="0" fontId="0" fillId="0" borderId="1" xfId="0" applyBorder="1" applyAlignment="1">
      <alignment vertical="center" wrapText="1"/>
    </xf>
    <xf numFmtId="14" fontId="40" fillId="4" borderId="1" xfId="0" applyNumberFormat="1" applyFont="1" applyFill="1" applyBorder="1" applyAlignment="1">
      <alignment vertical="center" wrapText="1"/>
    </xf>
    <xf numFmtId="14" fontId="50" fillId="4" borderId="1" xfId="0" applyNumberFormat="1" applyFont="1" applyFill="1" applyBorder="1" applyAlignment="1">
      <alignment vertical="center" wrapText="1"/>
    </xf>
    <xf numFmtId="0" fontId="50" fillId="24" borderId="1" xfId="0" applyFont="1" applyFill="1" applyBorder="1" applyAlignment="1">
      <alignment horizontal="justify" vertical="center" wrapText="1"/>
    </xf>
    <xf numFmtId="0" fontId="3" fillId="24" borderId="1" xfId="0" applyFont="1" applyFill="1" applyBorder="1" applyAlignment="1">
      <alignment horizontal="justify" vertical="center" wrapText="1"/>
    </xf>
    <xf numFmtId="0" fontId="48" fillId="4" borderId="1" xfId="0" applyFont="1" applyFill="1" applyBorder="1" applyAlignment="1">
      <alignment horizontal="center"/>
    </xf>
    <xf numFmtId="14" fontId="50" fillId="4" borderId="1" xfId="0" applyNumberFormat="1" applyFont="1" applyFill="1" applyBorder="1" applyAlignment="1">
      <alignment horizontal="center" vertical="center" wrapText="1"/>
    </xf>
    <xf numFmtId="0" fontId="50" fillId="4" borderId="1" xfId="0" applyFont="1" applyFill="1" applyBorder="1" applyAlignment="1">
      <alignment horizontal="center" vertical="center" wrapText="1"/>
    </xf>
    <xf numFmtId="0" fontId="24" fillId="4" borderId="1" xfId="0" applyFont="1" applyFill="1" applyBorder="1" applyAlignment="1">
      <alignment horizontal="center" vertical="center"/>
    </xf>
    <xf numFmtId="165" fontId="24" fillId="4" borderId="1" xfId="0" applyNumberFormat="1" applyFont="1" applyFill="1" applyBorder="1" applyAlignment="1">
      <alignment horizontal="center" vertical="center"/>
    </xf>
    <xf numFmtId="0" fontId="61" fillId="4" borderId="0" xfId="0" applyFont="1" applyFill="1"/>
    <xf numFmtId="0" fontId="50" fillId="24" borderId="0" xfId="0" applyFont="1" applyFill="1" applyBorder="1" applyAlignment="1">
      <alignment horizontal="justify" vertical="center" wrapText="1"/>
    </xf>
    <xf numFmtId="0" fontId="48" fillId="4" borderId="1" xfId="0" applyFont="1" applyFill="1" applyBorder="1" applyAlignment="1">
      <alignment horizontal="center" vertical="center" wrapText="1"/>
    </xf>
    <xf numFmtId="0" fontId="50" fillId="4" borderId="1" xfId="0" applyFont="1" applyFill="1" applyBorder="1" applyAlignment="1">
      <alignment vertical="center" wrapText="1"/>
    </xf>
    <xf numFmtId="0" fontId="3" fillId="4" borderId="1" xfId="0" applyFont="1" applyFill="1" applyBorder="1" applyAlignment="1">
      <alignment horizontal="justify" vertical="center" wrapText="1"/>
    </xf>
    <xf numFmtId="0" fontId="3" fillId="4" borderId="1" xfId="0" applyFont="1" applyFill="1" applyBorder="1" applyAlignment="1">
      <alignment horizontal="center" vertical="top" wrapText="1"/>
    </xf>
    <xf numFmtId="0" fontId="22" fillId="4" borderId="1" xfId="0" applyFont="1" applyFill="1" applyBorder="1" applyAlignment="1">
      <alignment horizontal="center" vertical="center" wrapText="1"/>
    </xf>
    <xf numFmtId="0" fontId="50" fillId="4" borderId="1" xfId="0" applyFont="1" applyFill="1" applyBorder="1" applyAlignment="1">
      <alignment horizontal="justify" vertical="center" wrapText="1"/>
    </xf>
    <xf numFmtId="0" fontId="40" fillId="4" borderId="1" xfId="0" applyFont="1" applyFill="1" applyBorder="1" applyAlignment="1">
      <alignment vertical="center" wrapText="1"/>
    </xf>
    <xf numFmtId="0" fontId="22" fillId="4" borderId="1" xfId="0" applyFont="1" applyFill="1" applyBorder="1" applyAlignment="1">
      <alignment vertical="center" wrapText="1"/>
    </xf>
    <xf numFmtId="0" fontId="22" fillId="4" borderId="1" xfId="0" applyFont="1" applyFill="1" applyBorder="1" applyAlignment="1">
      <alignment wrapText="1"/>
    </xf>
    <xf numFmtId="0" fontId="22" fillId="4" borderId="1" xfId="0" applyFont="1" applyFill="1" applyBorder="1" applyAlignment="1">
      <alignment horizontal="center"/>
    </xf>
    <xf numFmtId="0" fontId="0" fillId="4" borderId="1" xfId="0" applyFill="1" applyBorder="1" applyAlignment="1">
      <alignment horizontal="center" vertical="top" wrapText="1"/>
    </xf>
    <xf numFmtId="0" fontId="0" fillId="4" borderId="1" xfId="0" applyFill="1" applyBorder="1" applyAlignment="1">
      <alignment horizontal="center" vertical="center" wrapText="1"/>
    </xf>
    <xf numFmtId="0" fontId="34"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48" fillId="4" borderId="1" xfId="0" applyFont="1" applyFill="1" applyBorder="1" applyAlignment="1">
      <alignment vertical="top" wrapText="1"/>
    </xf>
    <xf numFmtId="0" fontId="0" fillId="4" borderId="1" xfId="0" applyFont="1" applyFill="1" applyBorder="1" applyAlignment="1">
      <alignment horizontal="center" vertical="center" wrapText="1"/>
    </xf>
    <xf numFmtId="0" fontId="0" fillId="4" borderId="1" xfId="0" applyFill="1" applyBorder="1" applyAlignment="1">
      <alignment vertical="center" wrapText="1"/>
    </xf>
    <xf numFmtId="0" fontId="0" fillId="4" borderId="1" xfId="0" applyFill="1" applyBorder="1" applyAlignment="1">
      <alignment horizontal="center" wrapText="1"/>
    </xf>
    <xf numFmtId="0" fontId="52" fillId="4" borderId="1" xfId="0" applyFont="1" applyFill="1" applyBorder="1" applyAlignment="1">
      <alignment horizontal="center" wrapText="1"/>
    </xf>
    <xf numFmtId="0" fontId="52" fillId="4" borderId="1" xfId="0" applyFont="1" applyFill="1" applyBorder="1" applyAlignment="1">
      <alignment horizontal="center" vertical="top" wrapText="1"/>
    </xf>
    <xf numFmtId="0" fontId="51" fillId="4" borderId="1" xfId="0" applyFont="1" applyFill="1" applyBorder="1" applyAlignment="1">
      <alignment horizontal="center" vertical="top" wrapText="1"/>
    </xf>
    <xf numFmtId="0" fontId="51" fillId="4" borderId="1" xfId="0" applyFont="1" applyFill="1" applyBorder="1" applyAlignment="1">
      <alignment horizontal="center" wrapText="1"/>
    </xf>
    <xf numFmtId="0" fontId="0" fillId="4" borderId="1" xfId="0" applyFill="1" applyBorder="1" applyAlignment="1">
      <alignment horizontal="center"/>
    </xf>
    <xf numFmtId="0" fontId="34" fillId="4" borderId="1" xfId="0" applyFont="1" applyFill="1" applyBorder="1" applyAlignment="1">
      <alignment horizontal="center" wrapText="1"/>
    </xf>
    <xf numFmtId="165" fontId="24" fillId="4" borderId="6" xfId="0" applyNumberFormat="1" applyFont="1" applyFill="1" applyBorder="1" applyAlignment="1">
      <alignment horizontal="center" vertical="center"/>
    </xf>
    <xf numFmtId="0" fontId="49" fillId="4" borderId="1" xfId="0" applyFont="1" applyFill="1" applyBorder="1" applyAlignment="1"/>
    <xf numFmtId="0" fontId="3" fillId="4" borderId="1" xfId="0" applyFont="1" applyFill="1" applyBorder="1" applyAlignment="1">
      <alignment horizontal="left" vertical="top" wrapText="1"/>
    </xf>
    <xf numFmtId="0" fontId="3" fillId="4" borderId="1" xfId="0" applyFont="1" applyFill="1" applyBorder="1" applyAlignment="1">
      <alignment vertical="center" wrapText="1"/>
    </xf>
    <xf numFmtId="2" fontId="0" fillId="7" borderId="1" xfId="0" applyNumberFormat="1" applyFill="1" applyBorder="1"/>
    <xf numFmtId="0" fontId="17" fillId="0" borderId="6" xfId="0" applyFont="1" applyBorder="1" applyAlignment="1">
      <alignment vertical="center" wrapText="1"/>
    </xf>
    <xf numFmtId="0" fontId="1" fillId="28" borderId="0" xfId="0" applyFont="1" applyFill="1" applyAlignment="1">
      <alignment horizontal="center" vertical="center"/>
    </xf>
    <xf numFmtId="2" fontId="1" fillId="28" borderId="0" xfId="0" applyNumberFormat="1" applyFont="1" applyFill="1"/>
    <xf numFmtId="0" fontId="0" fillId="0" borderId="1" xfId="0" applyFont="1" applyBorder="1" applyAlignment="1">
      <alignment horizontal="center" vertical="center" wrapText="1" shrinkToFit="1"/>
    </xf>
    <xf numFmtId="0" fontId="54"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17"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17" fillId="0" borderId="1" xfId="0" applyFont="1" applyBorder="1" applyAlignment="1">
      <alignment horizontal="center" vertical="center" wrapText="1"/>
    </xf>
    <xf numFmtId="0" fontId="1" fillId="20" borderId="0" xfId="0" applyFont="1" applyFill="1" applyAlignment="1">
      <alignment horizontal="center" vertical="center"/>
    </xf>
    <xf numFmtId="0" fontId="0" fillId="0" borderId="1" xfId="0" applyFont="1" applyBorder="1" applyAlignment="1">
      <alignment horizontal="center" vertical="center" wrapText="1"/>
    </xf>
    <xf numFmtId="0" fontId="1" fillId="0" borderId="1" xfId="0" applyFont="1" applyBorder="1" applyAlignment="1">
      <alignment horizontal="center"/>
    </xf>
    <xf numFmtId="0" fontId="1" fillId="28" borderId="0" xfId="0" applyFont="1" applyFill="1"/>
    <xf numFmtId="0" fontId="1" fillId="28" borderId="0" xfId="0" applyFont="1" applyFill="1" applyAlignment="1">
      <alignment horizontal="center"/>
    </xf>
    <xf numFmtId="0" fontId="0" fillId="28" borderId="0" xfId="0" applyFill="1" applyAlignment="1">
      <alignment horizontal="center" vertical="center"/>
    </xf>
    <xf numFmtId="0" fontId="0" fillId="0" borderId="1" xfId="0" applyBorder="1" applyAlignment="1">
      <alignment horizontal="center" vertical="center"/>
    </xf>
    <xf numFmtId="0" fontId="63" fillId="7" borderId="1" xfId="3" applyFill="1" applyBorder="1" applyAlignment="1">
      <alignment horizontal="right"/>
    </xf>
    <xf numFmtId="2" fontId="1" fillId="7" borderId="1" xfId="0" applyNumberFormat="1" applyFont="1" applyFill="1" applyBorder="1"/>
    <xf numFmtId="0" fontId="0" fillId="0" borderId="1" xfId="0" applyBorder="1" applyAlignment="1">
      <alignment horizontal="center" vertical="center" wrapText="1"/>
    </xf>
    <xf numFmtId="0" fontId="10" fillId="0" borderId="2" xfId="0" applyFont="1" applyBorder="1" applyAlignment="1">
      <alignment vertical="center" wrapText="1"/>
    </xf>
    <xf numFmtId="14" fontId="48" fillId="4" borderId="1" xfId="0" applyNumberFormat="1" applyFont="1" applyFill="1" applyBorder="1" applyAlignment="1">
      <alignment horizontal="center" vertical="center"/>
    </xf>
    <xf numFmtId="0" fontId="64" fillId="0" borderId="1" xfId="0" applyFont="1" applyBorder="1" applyAlignment="1">
      <alignment horizontal="center" vertical="center" wrapText="1"/>
    </xf>
    <xf numFmtId="14" fontId="22" fillId="4"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49" fontId="66" fillId="0" borderId="1" xfId="0" applyNumberFormat="1" applyFont="1" applyBorder="1" applyAlignment="1">
      <alignment horizontal="center" vertical="center" wrapText="1"/>
    </xf>
    <xf numFmtId="0" fontId="67" fillId="0" borderId="1" xfId="0" applyFont="1" applyBorder="1" applyAlignment="1">
      <alignment horizontal="center" vertical="center" wrapText="1"/>
    </xf>
    <xf numFmtId="0" fontId="68" fillId="4" borderId="1" xfId="0" applyFont="1" applyFill="1" applyBorder="1" applyAlignment="1">
      <alignment horizontal="justify" vertical="center" wrapText="1"/>
    </xf>
    <xf numFmtId="14" fontId="0" fillId="4" borderId="1" xfId="0" applyNumberFormat="1" applyFill="1" applyBorder="1" applyAlignment="1">
      <alignment horizontal="center" vertical="center"/>
    </xf>
    <xf numFmtId="0" fontId="50" fillId="0" borderId="7" xfId="0" applyFont="1" applyBorder="1" applyAlignment="1">
      <alignment horizontal="left" vertical="top" wrapText="1"/>
    </xf>
    <xf numFmtId="0" fontId="50" fillId="0" borderId="1" xfId="0" applyFont="1" applyBorder="1" applyAlignment="1">
      <alignment horizontal="left" vertical="top" wrapText="1"/>
    </xf>
    <xf numFmtId="0" fontId="50" fillId="0" borderId="1" xfId="0" applyFont="1" applyBorder="1" applyAlignment="1">
      <alignment vertical="center" wrapText="1"/>
    </xf>
    <xf numFmtId="0" fontId="48" fillId="0" borderId="1" xfId="0" applyFont="1" applyBorder="1"/>
    <xf numFmtId="0" fontId="0" fillId="0" borderId="1" xfId="0" applyFill="1" applyBorder="1" applyAlignment="1">
      <alignment horizontal="center" vertical="center" wrapText="1"/>
    </xf>
    <xf numFmtId="0" fontId="0" fillId="21" borderId="0" xfId="0" applyFill="1"/>
    <xf numFmtId="0" fontId="27" fillId="21" borderId="0" xfId="0" applyFont="1" applyFill="1" applyAlignment="1">
      <alignment horizontal="center" vertical="center"/>
    </xf>
    <xf numFmtId="0" fontId="21" fillId="21" borderId="9" xfId="0" applyFont="1" applyFill="1" applyBorder="1" applyAlignment="1">
      <alignment horizontal="center" vertical="center" wrapText="1"/>
    </xf>
    <xf numFmtId="0" fontId="21" fillId="21" borderId="42" xfId="0" applyFont="1" applyFill="1" applyBorder="1" applyAlignment="1">
      <alignment horizontal="center" vertical="center" wrapText="1"/>
    </xf>
    <xf numFmtId="0" fontId="22" fillId="21" borderId="16" xfId="0" applyFont="1" applyFill="1" applyBorder="1" applyAlignment="1">
      <alignment horizontal="center" vertical="center" wrapText="1"/>
    </xf>
    <xf numFmtId="0" fontId="0" fillId="21" borderId="19" xfId="0" applyFill="1" applyBorder="1" applyAlignment="1">
      <alignment vertical="top" wrapText="1"/>
    </xf>
    <xf numFmtId="0" fontId="21" fillId="21" borderId="43" xfId="0" applyFont="1" applyFill="1" applyBorder="1" applyAlignment="1">
      <alignment horizontal="center" vertical="center" wrapText="1"/>
    </xf>
    <xf numFmtId="0" fontId="21" fillId="21" borderId="19" xfId="0" applyFont="1" applyFill="1" applyBorder="1" applyAlignment="1">
      <alignment horizontal="center" vertical="center" wrapText="1"/>
    </xf>
    <xf numFmtId="0" fontId="32" fillId="21" borderId="0" xfId="0" applyFont="1" applyFill="1" applyAlignment="1">
      <alignment horizontal="center" vertical="center"/>
    </xf>
    <xf numFmtId="0" fontId="21" fillId="21" borderId="0" xfId="0" applyFont="1" applyFill="1" applyBorder="1" applyAlignment="1">
      <alignment horizontal="center" vertical="center" wrapText="1"/>
    </xf>
    <xf numFmtId="0" fontId="22" fillId="21" borderId="19" xfId="0" applyFont="1" applyFill="1" applyBorder="1" applyAlignment="1">
      <alignment horizontal="center" vertical="center" wrapText="1"/>
    </xf>
    <xf numFmtId="0" fontId="22" fillId="21" borderId="0" xfId="0" applyFont="1" applyFill="1"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2" fillId="4" borderId="23"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4" borderId="25" xfId="0" applyFont="1" applyFill="1" applyBorder="1" applyAlignment="1">
      <alignment horizontal="left" vertical="center" wrapText="1"/>
    </xf>
    <xf numFmtId="0" fontId="5" fillId="5" borderId="27" xfId="1" applyFont="1" applyFill="1" applyBorder="1" applyAlignment="1">
      <alignment horizontal="center" vertical="center" wrapText="1"/>
    </xf>
    <xf numFmtId="0" fontId="5" fillId="5" borderId="28" xfId="1" applyFont="1" applyFill="1" applyBorder="1" applyAlignment="1">
      <alignment horizontal="center" vertical="center" wrapText="1"/>
    </xf>
    <xf numFmtId="0" fontId="4" fillId="5" borderId="29" xfId="0" applyFont="1" applyFill="1" applyBorder="1" applyAlignment="1">
      <alignment vertical="center" wrapText="1"/>
    </xf>
    <xf numFmtId="0" fontId="4" fillId="5" borderId="31" xfId="0" applyFont="1" applyFill="1" applyBorder="1" applyAlignment="1">
      <alignment vertical="center" wrapText="1"/>
    </xf>
    <xf numFmtId="0" fontId="6" fillId="6" borderId="6" xfId="1" applyFont="1" applyFill="1" applyBorder="1" applyAlignment="1">
      <alignment horizontal="center"/>
    </xf>
    <xf numFmtId="0" fontId="6" fillId="6" borderId="7" xfId="1" applyFont="1" applyFill="1" applyBorder="1" applyAlignment="1">
      <alignment horizontal="center"/>
    </xf>
    <xf numFmtId="0" fontId="6" fillId="4" borderId="6" xfId="1" applyFont="1" applyFill="1" applyBorder="1" applyAlignment="1">
      <alignment horizontal="center"/>
    </xf>
    <xf numFmtId="0" fontId="6" fillId="4" borderId="7" xfId="1" applyFont="1" applyFill="1" applyBorder="1" applyAlignment="1">
      <alignment horizontal="center"/>
    </xf>
    <xf numFmtId="0" fontId="6" fillId="4" borderId="30" xfId="1" applyFont="1" applyFill="1" applyBorder="1" applyAlignment="1">
      <alignment horizontal="center"/>
    </xf>
    <xf numFmtId="0" fontId="6" fillId="4" borderId="32" xfId="1" applyFont="1" applyFill="1" applyBorder="1" applyAlignment="1">
      <alignment horizontal="center"/>
    </xf>
    <xf numFmtId="0" fontId="4" fillId="5" borderId="33" xfId="0" applyFont="1" applyFill="1" applyBorder="1" applyAlignment="1">
      <alignment vertical="center" wrapText="1"/>
    </xf>
    <xf numFmtId="0" fontId="6" fillId="4" borderId="8" xfId="1" applyFont="1" applyFill="1" applyBorder="1" applyAlignment="1">
      <alignment horizontal="center"/>
    </xf>
    <xf numFmtId="0" fontId="6" fillId="4" borderId="36" xfId="1" applyFont="1" applyFill="1" applyBorder="1" applyAlignment="1">
      <alignment horizontal="center"/>
    </xf>
    <xf numFmtId="0" fontId="4" fillId="5" borderId="37" xfId="0" applyFont="1" applyFill="1" applyBorder="1" applyAlignment="1">
      <alignment vertical="center" wrapText="1"/>
    </xf>
    <xf numFmtId="0" fontId="10" fillId="0" borderId="0" xfId="0" applyFont="1" applyAlignment="1">
      <alignment horizontal="center" wrapText="1"/>
    </xf>
    <xf numFmtId="0" fontId="10" fillId="0" borderId="0" xfId="0" applyFont="1" applyAlignment="1">
      <alignment horizontal="center"/>
    </xf>
    <xf numFmtId="0" fontId="4" fillId="5" borderId="29" xfId="0" applyFont="1" applyFill="1" applyBorder="1" applyAlignment="1">
      <alignment horizontal="left" vertical="center" wrapText="1"/>
    </xf>
    <xf numFmtId="0" fontId="4" fillId="5" borderId="33" xfId="0" applyFont="1" applyFill="1" applyBorder="1" applyAlignment="1">
      <alignment horizontal="left" vertical="center" wrapText="1"/>
    </xf>
    <xf numFmtId="0" fontId="4" fillId="5" borderId="31" xfId="0" applyFont="1" applyFill="1" applyBorder="1" applyAlignment="1">
      <alignment horizontal="left" vertical="center" wrapText="1"/>
    </xf>
    <xf numFmtId="0" fontId="11" fillId="8" borderId="40" xfId="0" applyFont="1" applyFill="1" applyBorder="1" applyAlignment="1">
      <alignment horizontal="center" vertical="center" wrapText="1"/>
    </xf>
    <xf numFmtId="0" fontId="11" fillId="8" borderId="41" xfId="0" applyFont="1" applyFill="1" applyBorder="1" applyAlignment="1">
      <alignment horizontal="center" vertical="center" wrapText="1"/>
    </xf>
    <xf numFmtId="0" fontId="17" fillId="0" borderId="53" xfId="0" applyFont="1" applyBorder="1" applyAlignment="1">
      <alignment horizontal="left" vertical="top" wrapText="1"/>
    </xf>
    <xf numFmtId="0" fontId="17" fillId="0" borderId="39" xfId="0" applyFont="1" applyBorder="1" applyAlignment="1">
      <alignment horizontal="left" vertical="top" wrapText="1"/>
    </xf>
    <xf numFmtId="0" fontId="17" fillId="0" borderId="53" xfId="0" applyFont="1" applyBorder="1" applyAlignment="1"/>
    <xf numFmtId="0" fontId="17" fillId="0" borderId="38" xfId="0" applyFont="1" applyBorder="1" applyAlignment="1"/>
    <xf numFmtId="0" fontId="17" fillId="0" borderId="39" xfId="0" applyFont="1" applyBorder="1" applyAlignment="1"/>
    <xf numFmtId="0" fontId="13" fillId="9" borderId="46" xfId="0" applyFont="1" applyFill="1" applyBorder="1" applyAlignment="1">
      <alignment horizontal="center" vertical="center" wrapText="1"/>
    </xf>
    <xf numFmtId="0" fontId="13" fillId="9" borderId="42" xfId="0" applyFont="1" applyFill="1" applyBorder="1" applyAlignment="1">
      <alignment horizontal="center" vertical="center" wrapText="1"/>
    </xf>
    <xf numFmtId="0" fontId="13" fillId="0" borderId="12" xfId="0" applyFont="1" applyBorder="1" applyAlignment="1">
      <alignment horizontal="left" vertical="top" wrapText="1"/>
    </xf>
    <xf numFmtId="0" fontId="13" fillId="0" borderId="13" xfId="0" applyFont="1" applyBorder="1" applyAlignment="1">
      <alignment horizontal="left" vertical="top"/>
    </xf>
    <xf numFmtId="0" fontId="13" fillId="0" borderId="14" xfId="0" applyFont="1" applyBorder="1" applyAlignment="1">
      <alignment horizontal="left" vertical="top"/>
    </xf>
    <xf numFmtId="0" fontId="13" fillId="0" borderId="12" xfId="0" applyFont="1" applyBorder="1" applyAlignment="1">
      <alignment horizontal="left" vertical="center" wrapText="1"/>
    </xf>
    <xf numFmtId="0" fontId="13" fillId="0" borderId="14" xfId="0" applyFont="1" applyBorder="1" applyAlignment="1">
      <alignment horizontal="left" vertical="center" wrapText="1"/>
    </xf>
    <xf numFmtId="0" fontId="13" fillId="9" borderId="46" xfId="0" applyFont="1" applyFill="1" applyBorder="1" applyAlignment="1">
      <alignment horizontal="left" vertical="center" wrapText="1"/>
    </xf>
    <xf numFmtId="0" fontId="13" fillId="9" borderId="47" xfId="0" applyFont="1" applyFill="1" applyBorder="1" applyAlignment="1">
      <alignment horizontal="left" vertical="center" wrapText="1"/>
    </xf>
    <xf numFmtId="0" fontId="13" fillId="9" borderId="42" xfId="0" applyFont="1" applyFill="1" applyBorder="1" applyAlignment="1">
      <alignment horizontal="left" vertical="center" wrapText="1"/>
    </xf>
    <xf numFmtId="0" fontId="17" fillId="0" borderId="0" xfId="0" applyFont="1" applyAlignment="1">
      <alignment horizontal="center"/>
    </xf>
    <xf numFmtId="0" fontId="1" fillId="0" borderId="49" xfId="0" applyFont="1" applyBorder="1" applyAlignment="1">
      <alignment horizontal="center" vertical="center"/>
    </xf>
    <xf numFmtId="0" fontId="1" fillId="0" borderId="50"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7" fillId="0" borderId="26" xfId="0" applyFont="1" applyBorder="1" applyAlignment="1">
      <alignment horizontal="left" vertical="top" wrapText="1"/>
    </xf>
    <xf numFmtId="0" fontId="17" fillId="0" borderId="28" xfId="0" applyFont="1" applyBorder="1" applyAlignment="1">
      <alignment horizontal="left" vertical="top" wrapText="1"/>
    </xf>
    <xf numFmtId="0" fontId="13" fillId="0" borderId="26" xfId="0" applyFont="1" applyBorder="1" applyAlignment="1">
      <alignment vertical="top"/>
    </xf>
    <xf numFmtId="0" fontId="13" fillId="0" borderId="27" xfId="0" applyFont="1" applyBorder="1" applyAlignment="1">
      <alignment vertical="top"/>
    </xf>
    <xf numFmtId="0" fontId="13" fillId="0" borderId="28" xfId="0" applyFont="1" applyBorder="1" applyAlignment="1">
      <alignment vertical="top"/>
    </xf>
    <xf numFmtId="0" fontId="17" fillId="0" borderId="34" xfId="0" applyFont="1" applyBorder="1" applyAlignment="1">
      <alignment horizontal="left" vertical="top" wrapText="1"/>
    </xf>
    <xf numFmtId="0" fontId="17" fillId="0" borderId="35" xfId="0" applyFont="1" applyBorder="1" applyAlignment="1">
      <alignment horizontal="left" vertical="top" wrapText="1"/>
    </xf>
    <xf numFmtId="0" fontId="17" fillId="0" borderId="34" xfId="0" applyFont="1" applyBorder="1" applyAlignment="1">
      <alignment vertical="top" wrapText="1"/>
    </xf>
    <xf numFmtId="0" fontId="17" fillId="0" borderId="1" xfId="0" applyFont="1" applyBorder="1" applyAlignment="1">
      <alignment vertical="top" wrapText="1"/>
    </xf>
    <xf numFmtId="0" fontId="17" fillId="0" borderId="35" xfId="0" applyFont="1" applyBorder="1" applyAlignment="1">
      <alignment vertical="top" wrapText="1"/>
    </xf>
    <xf numFmtId="0" fontId="15" fillId="4" borderId="1" xfId="0" applyFont="1" applyFill="1" applyBorder="1" applyAlignment="1">
      <alignment horizontal="left" vertical="center" wrapText="1"/>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8" borderId="18" xfId="0" applyFont="1" applyFill="1" applyBorder="1" applyAlignment="1">
      <alignment horizontal="center" vertical="center" wrapText="1"/>
    </xf>
    <xf numFmtId="0" fontId="11" fillId="8" borderId="19" xfId="0" applyFont="1" applyFill="1" applyBorder="1" applyAlignment="1">
      <alignment horizontal="center" vertical="center" wrapText="1"/>
    </xf>
    <xf numFmtId="0" fontId="12" fillId="9" borderId="46" xfId="0" applyFont="1" applyFill="1" applyBorder="1" applyAlignment="1">
      <alignment horizontal="left" vertical="center" wrapText="1"/>
    </xf>
    <xf numFmtId="0" fontId="12" fillId="9" borderId="47" xfId="0" applyFont="1" applyFill="1" applyBorder="1" applyAlignment="1">
      <alignment horizontal="left" vertical="center" wrapText="1"/>
    </xf>
    <xf numFmtId="0" fontId="12" fillId="9" borderId="42" xfId="0" applyFont="1" applyFill="1" applyBorder="1" applyAlignment="1">
      <alignment horizontal="left" vertical="center" wrapText="1"/>
    </xf>
    <xf numFmtId="0" fontId="12" fillId="0" borderId="46" xfId="0" applyFont="1" applyBorder="1" applyAlignment="1">
      <alignment horizontal="center" vertical="center" wrapText="1"/>
    </xf>
    <xf numFmtId="0" fontId="12" fillId="0" borderId="42" xfId="0" applyFont="1" applyBorder="1" applyAlignment="1">
      <alignment horizontal="center" vertical="center" wrapText="1"/>
    </xf>
    <xf numFmtId="0" fontId="0" fillId="0" borderId="48" xfId="0" applyFont="1" applyBorder="1" applyAlignment="1">
      <alignment horizontal="center"/>
    </xf>
    <xf numFmtId="0" fontId="0" fillId="0" borderId="33" xfId="0" applyFont="1" applyBorder="1" applyAlignment="1">
      <alignment horizontal="center"/>
    </xf>
    <xf numFmtId="0" fontId="0" fillId="0" borderId="37" xfId="0" applyFont="1" applyBorder="1" applyAlignment="1">
      <alignment horizontal="center"/>
    </xf>
    <xf numFmtId="0" fontId="15" fillId="4" borderId="7" xfId="0" applyFont="1" applyFill="1" applyBorder="1" applyAlignment="1">
      <alignment horizontal="left" vertical="center" wrapText="1"/>
    </xf>
    <xf numFmtId="0" fontId="17" fillId="0" borderId="46" xfId="0" applyFont="1" applyBorder="1" applyAlignment="1">
      <alignment horizontal="left" wrapText="1"/>
    </xf>
    <xf numFmtId="0" fontId="17" fillId="0" borderId="42" xfId="0" applyFont="1" applyBorder="1" applyAlignment="1">
      <alignment horizontal="left" wrapText="1"/>
    </xf>
    <xf numFmtId="0" fontId="17" fillId="0" borderId="0" xfId="0" applyFont="1" applyAlignment="1">
      <alignment horizontal="center" wrapText="1"/>
    </xf>
    <xf numFmtId="0" fontId="17" fillId="0" borderId="46" xfId="0" applyFont="1" applyBorder="1" applyAlignment="1">
      <alignment horizontal="left" vertical="top" wrapText="1"/>
    </xf>
    <xf numFmtId="0" fontId="17" fillId="0" borderId="42" xfId="0" applyFont="1" applyBorder="1" applyAlignment="1">
      <alignment horizontal="left" vertical="top" wrapText="1"/>
    </xf>
    <xf numFmtId="0" fontId="18" fillId="0" borderId="40"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43"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7" xfId="0" applyFont="1" applyBorder="1" applyAlignment="1">
      <alignment horizontal="left" vertical="top"/>
    </xf>
    <xf numFmtId="0" fontId="17" fillId="0" borderId="42" xfId="0" applyFont="1" applyBorder="1" applyAlignment="1">
      <alignment horizontal="left" vertical="top"/>
    </xf>
    <xf numFmtId="0" fontId="17" fillId="0" borderId="47" xfId="0" applyFont="1" applyBorder="1" applyAlignment="1">
      <alignment horizontal="left" vertical="top" wrapText="1"/>
    </xf>
    <xf numFmtId="0" fontId="17" fillId="0" borderId="46" xfId="0" applyFont="1" applyBorder="1" applyAlignment="1">
      <alignment horizontal="left" vertical="top"/>
    </xf>
    <xf numFmtId="0" fontId="17" fillId="0" borderId="46" xfId="0" applyFont="1" applyBorder="1" applyAlignment="1">
      <alignment vertical="top"/>
    </xf>
    <xf numFmtId="0" fontId="17" fillId="0" borderId="47" xfId="0" applyFont="1" applyBorder="1" applyAlignment="1">
      <alignment vertical="top"/>
    </xf>
    <xf numFmtId="0" fontId="17" fillId="0" borderId="42" xfId="0" applyFont="1" applyBorder="1" applyAlignment="1">
      <alignment vertical="top"/>
    </xf>
    <xf numFmtId="0" fontId="27" fillId="0" borderId="0" xfId="0" applyFont="1" applyAlignment="1">
      <alignment horizontal="center" vertical="center"/>
    </xf>
    <xf numFmtId="0" fontId="19" fillId="0" borderId="0" xfId="0" applyFont="1" applyAlignment="1">
      <alignment horizontal="center" vertical="center" wrapText="1" readingOrder="1"/>
    </xf>
    <xf numFmtId="0" fontId="20" fillId="10" borderId="54" xfId="0" applyFont="1" applyFill="1" applyBorder="1" applyAlignment="1">
      <alignment horizontal="justify" vertical="center" wrapText="1" readingOrder="1"/>
    </xf>
    <xf numFmtId="0" fontId="20" fillId="10" borderId="55" xfId="0" applyFont="1" applyFill="1" applyBorder="1" applyAlignment="1">
      <alignment horizontal="justify" vertical="center" wrapText="1" readingOrder="1"/>
    </xf>
    <xf numFmtId="0" fontId="20" fillId="10" borderId="54" xfId="0" applyFont="1" applyFill="1" applyBorder="1" applyAlignment="1">
      <alignment horizontal="center" vertical="center" wrapText="1" readingOrder="1"/>
    </xf>
    <xf numFmtId="0" fontId="20" fillId="10" borderId="55" xfId="0" applyFont="1" applyFill="1" applyBorder="1" applyAlignment="1">
      <alignment horizontal="center" vertical="center" wrapText="1" readingOrder="1"/>
    </xf>
    <xf numFmtId="0" fontId="21" fillId="2" borderId="6"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7" xfId="0" applyFont="1" applyFill="1" applyBorder="1" applyAlignment="1">
      <alignment horizontal="center" vertical="center"/>
    </xf>
    <xf numFmtId="0" fontId="1" fillId="0" borderId="0" xfId="0" applyFont="1" applyAlignment="1">
      <alignment horizontal="center"/>
    </xf>
    <xf numFmtId="0" fontId="21" fillId="0" borderId="40"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43" xfId="0" applyFont="1" applyBorder="1" applyAlignment="1">
      <alignment horizontal="center" vertical="center" wrapText="1"/>
    </xf>
    <xf numFmtId="0" fontId="20" fillId="10" borderId="64" xfId="0" applyFont="1" applyFill="1" applyBorder="1" applyAlignment="1">
      <alignment horizontal="center" vertical="center" wrapText="1" readingOrder="1"/>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1"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33" fillId="5" borderId="12" xfId="1" applyFont="1" applyFill="1" applyBorder="1" applyAlignment="1">
      <alignment horizontal="center" vertical="center" wrapText="1"/>
    </xf>
    <xf numFmtId="0" fontId="33" fillId="5" borderId="13" xfId="1" applyFont="1" applyFill="1" applyBorder="1" applyAlignment="1">
      <alignment horizontal="center" vertical="center" wrapText="1"/>
    </xf>
    <xf numFmtId="0" fontId="33" fillId="5" borderId="14" xfId="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1" xfId="0" applyFont="1" applyBorder="1" applyAlignment="1">
      <alignment horizontal="center" vertical="center" wrapText="1"/>
    </xf>
    <xf numFmtId="0" fontId="54" fillId="0" borderId="10" xfId="0" applyFont="1" applyFill="1" applyBorder="1" applyAlignment="1">
      <alignment horizontal="center" vertical="center" wrapText="1"/>
    </xf>
    <xf numFmtId="0" fontId="54" fillId="0" borderId="45"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35" fillId="0" borderId="18" xfId="0" applyFont="1" applyBorder="1" applyAlignment="1">
      <alignment horizontal="center" vertical="center"/>
    </xf>
    <xf numFmtId="0" fontId="0" fillId="0" borderId="18" xfId="0" applyBorder="1" applyAlignment="1">
      <alignment horizontal="center" vertical="center"/>
    </xf>
    <xf numFmtId="0" fontId="36" fillId="14" borderId="4" xfId="0" applyFont="1" applyFill="1" applyBorder="1" applyAlignment="1">
      <alignment horizontal="center" vertical="center" wrapText="1"/>
    </xf>
    <xf numFmtId="0" fontId="36" fillId="14" borderId="58" xfId="0" applyFont="1" applyFill="1" applyBorder="1" applyAlignment="1">
      <alignment horizontal="center" vertical="center" wrapText="1"/>
    </xf>
    <xf numFmtId="0" fontId="21" fillId="14" borderId="1" xfId="0" applyFont="1" applyFill="1" applyBorder="1" applyAlignment="1">
      <alignment horizontal="center" vertical="center"/>
    </xf>
    <xf numFmtId="0" fontId="38" fillId="15" borderId="1" xfId="0" applyFont="1" applyFill="1" applyBorder="1" applyAlignment="1">
      <alignment horizontal="center" vertical="center" wrapText="1"/>
    </xf>
    <xf numFmtId="0" fontId="38" fillId="16" borderId="1" xfId="0" applyFont="1" applyFill="1" applyBorder="1" applyAlignment="1">
      <alignment horizontal="center" vertical="center" wrapText="1"/>
    </xf>
    <xf numFmtId="0" fontId="38" fillId="17" borderId="1" xfId="0" applyFont="1" applyFill="1" applyBorder="1" applyAlignment="1">
      <alignment horizontal="center" vertical="center" wrapText="1"/>
    </xf>
    <xf numFmtId="0" fontId="37" fillId="14" borderId="1" xfId="0" applyFont="1" applyFill="1" applyBorder="1" applyAlignment="1">
      <alignment horizontal="center" vertical="center" wrapText="1"/>
    </xf>
    <xf numFmtId="0" fontId="21" fillId="14" borderId="1" xfId="0" applyFont="1" applyFill="1" applyBorder="1" applyAlignment="1">
      <alignment horizontal="center" vertical="center" wrapText="1"/>
    </xf>
    <xf numFmtId="0" fontId="14" fillId="18"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0" fillId="0" borderId="2" xfId="0" applyBorder="1" applyAlignment="1">
      <alignment horizontal="center" vertical="center" wrapText="1"/>
    </xf>
    <xf numFmtId="0" fontId="17" fillId="0" borderId="2" xfId="0" applyFont="1" applyBorder="1" applyAlignment="1">
      <alignment horizontal="left" vertical="center" wrapText="1"/>
    </xf>
    <xf numFmtId="0" fontId="39" fillId="13" borderId="1" xfId="0" applyFont="1" applyFill="1" applyBorder="1" applyAlignment="1">
      <alignment horizontal="center" vertical="center" wrapText="1"/>
    </xf>
    <xf numFmtId="0" fontId="0" fillId="0" borderId="2" xfId="0" applyBorder="1" applyAlignment="1">
      <alignment horizontal="center" vertical="center"/>
    </xf>
    <xf numFmtId="0" fontId="39" fillId="7" borderId="1" xfId="0" applyFont="1" applyFill="1" applyBorder="1" applyAlignment="1">
      <alignment horizontal="center" vertical="center" wrapText="1"/>
    </xf>
    <xf numFmtId="0" fontId="0" fillId="0" borderId="1" xfId="0" applyBorder="1" applyAlignment="1">
      <alignment horizontal="center" vertical="center" wrapText="1"/>
    </xf>
    <xf numFmtId="0" fontId="17" fillId="0" borderId="1" xfId="0" applyFont="1" applyBorder="1" applyAlignment="1">
      <alignment horizontal="left" vertical="center" wrapText="1"/>
    </xf>
    <xf numFmtId="0" fontId="17" fillId="0" borderId="1" xfId="0" applyFont="1" applyBorder="1" applyAlignment="1">
      <alignment horizontal="center" vertical="center"/>
    </xf>
    <xf numFmtId="0" fontId="0" fillId="0" borderId="1" xfId="0" applyBorder="1" applyAlignment="1">
      <alignment horizontal="center" vertical="center"/>
    </xf>
    <xf numFmtId="0" fontId="1" fillId="28" borderId="60" xfId="0" applyFont="1" applyFill="1" applyBorder="1" applyAlignment="1">
      <alignment horizontal="center" vertical="center"/>
    </xf>
    <xf numFmtId="2" fontId="0" fillId="0" borderId="8" xfId="0" applyNumberFormat="1" applyBorder="1" applyAlignment="1">
      <alignment horizontal="center" vertical="center" wrapText="1"/>
    </xf>
    <xf numFmtId="2" fontId="0" fillId="0" borderId="7" xfId="0" applyNumberForma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1" fillId="18" borderId="2" xfId="0" applyFont="1" applyFill="1" applyBorder="1" applyAlignment="1">
      <alignment horizontal="center" vertical="center" wrapText="1"/>
    </xf>
    <xf numFmtId="0" fontId="21" fillId="18" borderId="4"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7" fillId="0" borderId="1"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39" fillId="13" borderId="6" xfId="0" applyFont="1" applyFill="1" applyBorder="1" applyAlignment="1">
      <alignment horizontal="center" vertical="center" wrapText="1"/>
    </xf>
    <xf numFmtId="0" fontId="39" fillId="13" borderId="7" xfId="0" applyFont="1" applyFill="1" applyBorder="1" applyAlignment="1">
      <alignment horizontal="center" vertical="center" wrapText="1"/>
    </xf>
    <xf numFmtId="0" fontId="39" fillId="7" borderId="10" xfId="0" applyFont="1" applyFill="1" applyBorder="1" applyAlignment="1">
      <alignment horizontal="center" vertical="center" wrapText="1"/>
    </xf>
    <xf numFmtId="0" fontId="39" fillId="7" borderId="45" xfId="0" applyFont="1" applyFill="1" applyBorder="1" applyAlignment="1">
      <alignment horizontal="center" vertical="center" wrapText="1"/>
    </xf>
    <xf numFmtId="0" fontId="39" fillId="7" borderId="11" xfId="0" applyFont="1" applyFill="1" applyBorder="1" applyAlignment="1">
      <alignment horizontal="center" vertical="center" wrapText="1"/>
    </xf>
    <xf numFmtId="0" fontId="39" fillId="7" borderId="6" xfId="0" applyFont="1" applyFill="1" applyBorder="1" applyAlignment="1">
      <alignment horizontal="center" vertical="center" wrapText="1"/>
    </xf>
    <xf numFmtId="0" fontId="39" fillId="7" borderId="7"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58" fillId="0" borderId="6" xfId="0" applyFont="1" applyBorder="1" applyAlignment="1">
      <alignment horizontal="center" vertical="center"/>
    </xf>
    <xf numFmtId="0" fontId="58" fillId="0" borderId="7"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42" fillId="14" borderId="1" xfId="0" applyFont="1" applyFill="1" applyBorder="1" applyAlignment="1">
      <alignment horizontal="center" vertical="center" wrapText="1"/>
    </xf>
    <xf numFmtId="0" fontId="13" fillId="14" borderId="1" xfId="0" applyFont="1" applyFill="1" applyBorder="1" applyAlignment="1">
      <alignment horizontal="center" vertical="center"/>
    </xf>
    <xf numFmtId="0" fontId="13" fillId="14" borderId="1" xfId="0" applyFont="1" applyFill="1" applyBorder="1" applyAlignment="1">
      <alignment horizontal="center" vertical="center" wrapText="1"/>
    </xf>
    <xf numFmtId="0" fontId="38" fillId="17" borderId="10" xfId="0" applyFont="1" applyFill="1" applyBorder="1" applyAlignment="1">
      <alignment horizontal="center" vertical="center" wrapText="1"/>
    </xf>
    <xf numFmtId="0" fontId="38" fillId="17" borderId="45" xfId="0" applyFont="1" applyFill="1" applyBorder="1" applyAlignment="1">
      <alignment horizontal="center" vertical="center" wrapText="1"/>
    </xf>
    <xf numFmtId="0" fontId="38" fillId="17" borderId="11" xfId="0" applyFont="1" applyFill="1" applyBorder="1" applyAlignment="1">
      <alignment horizontal="center" vertical="center" wrapText="1"/>
    </xf>
    <xf numFmtId="0" fontId="38" fillId="16" borderId="10" xfId="0" applyFont="1" applyFill="1" applyBorder="1" applyAlignment="1">
      <alignment horizontal="center" vertical="center" wrapText="1"/>
    </xf>
    <xf numFmtId="0" fontId="38" fillId="16" borderId="11" xfId="0" applyFont="1" applyFill="1" applyBorder="1" applyAlignment="1">
      <alignment horizontal="center" vertical="center" wrapText="1"/>
    </xf>
    <xf numFmtId="0" fontId="38" fillId="15" borderId="10" xfId="0" applyFont="1" applyFill="1" applyBorder="1" applyAlignment="1">
      <alignment horizontal="center" vertical="center" wrapText="1"/>
    </xf>
    <xf numFmtId="0" fontId="38" fillId="15" borderId="45" xfId="0" applyFont="1" applyFill="1" applyBorder="1" applyAlignment="1">
      <alignment horizontal="center" vertical="center" wrapText="1"/>
    </xf>
    <xf numFmtId="0" fontId="38" fillId="15" borderId="11" xfId="0" applyFont="1" applyFill="1" applyBorder="1" applyAlignment="1">
      <alignment horizontal="center" vertical="center" wrapText="1"/>
    </xf>
    <xf numFmtId="0" fontId="13" fillId="14" borderId="6" xfId="0" applyFont="1" applyFill="1" applyBorder="1" applyAlignment="1">
      <alignment horizontal="center" vertical="center"/>
    </xf>
    <xf numFmtId="0" fontId="13" fillId="14" borderId="7" xfId="0" applyFont="1" applyFill="1" applyBorder="1" applyAlignment="1">
      <alignment horizontal="center" vertical="center"/>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58" fillId="0" borderId="0" xfId="0" applyFont="1" applyFill="1" applyBorder="1" applyAlignment="1">
      <alignment horizontal="center" vertical="center"/>
    </xf>
    <xf numFmtId="0" fontId="14" fillId="14" borderId="1" xfId="0" applyFont="1" applyFill="1" applyBorder="1" applyAlignment="1">
      <alignment horizontal="center" vertical="center"/>
    </xf>
    <xf numFmtId="0" fontId="37" fillId="13" borderId="1" xfId="0" applyFont="1" applyFill="1" applyBorder="1" applyAlignment="1">
      <alignment horizontal="center" vertical="center" wrapText="1"/>
    </xf>
    <xf numFmtId="0" fontId="37" fillId="7"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37" fillId="16" borderId="1" xfId="0" applyFont="1" applyFill="1" applyBorder="1" applyAlignment="1">
      <alignment horizontal="center" vertical="center" wrapText="1"/>
    </xf>
    <xf numFmtId="0" fontId="37" fillId="17" borderId="1" xfId="0" applyFont="1" applyFill="1" applyBorder="1" applyAlignment="1">
      <alignment horizontal="center" vertical="center" wrapText="1"/>
    </xf>
    <xf numFmtId="0" fontId="14" fillId="14" borderId="1" xfId="0" applyFont="1" applyFill="1" applyBorder="1" applyAlignment="1">
      <alignment horizontal="center" vertical="center" wrapText="1"/>
    </xf>
    <xf numFmtId="0" fontId="1" fillId="28" borderId="60" xfId="0" applyFont="1" applyFill="1" applyBorder="1" applyAlignment="1">
      <alignment horizontal="center"/>
    </xf>
    <xf numFmtId="0" fontId="21" fillId="18" borderId="1" xfId="0" applyFont="1" applyFill="1" applyBorder="1" applyAlignment="1">
      <alignment horizontal="center" vertical="center" wrapText="1"/>
    </xf>
    <xf numFmtId="0" fontId="36" fillId="14" borderId="2" xfId="0" applyFont="1" applyFill="1" applyBorder="1" applyAlignment="1">
      <alignment horizontal="center" vertical="center" wrapText="1"/>
    </xf>
    <xf numFmtId="0" fontId="36" fillId="14" borderId="0" xfId="0" applyFont="1" applyFill="1" applyBorder="1" applyAlignment="1">
      <alignment horizontal="center" vertical="center" wrapText="1"/>
    </xf>
    <xf numFmtId="0" fontId="37" fillId="14" borderId="58" xfId="0" applyFont="1" applyFill="1" applyBorder="1" applyAlignment="1">
      <alignment horizontal="center" vertical="center" wrapText="1"/>
    </xf>
    <xf numFmtId="0" fontId="0" fillId="0" borderId="8" xfId="0" applyBorder="1" applyAlignment="1">
      <alignment horizontal="center" vertical="center"/>
    </xf>
    <xf numFmtId="0" fontId="37" fillId="0" borderId="1" xfId="0" applyFont="1" applyBorder="1" applyAlignment="1">
      <alignment horizontal="left" vertical="top" wrapText="1"/>
    </xf>
    <xf numFmtId="0" fontId="0" fillId="0" borderId="1" xfId="0" applyFont="1" applyBorder="1" applyAlignment="1">
      <alignment horizontal="center" vertical="center" wrapText="1"/>
    </xf>
    <xf numFmtId="0" fontId="39" fillId="7" borderId="8" xfId="0" applyFont="1" applyFill="1" applyBorder="1" applyAlignment="1">
      <alignment horizontal="center" vertical="center" wrapText="1"/>
    </xf>
    <xf numFmtId="0" fontId="39" fillId="13" borderId="8" xfId="0" applyFont="1" applyFill="1" applyBorder="1" applyAlignment="1">
      <alignment horizontal="center" vertical="center" wrapText="1"/>
    </xf>
    <xf numFmtId="0" fontId="21" fillId="14" borderId="6" xfId="0" applyFont="1" applyFill="1" applyBorder="1" applyAlignment="1">
      <alignment horizontal="center" vertical="center"/>
    </xf>
    <xf numFmtId="0" fontId="37" fillId="14" borderId="6" xfId="0" applyFont="1" applyFill="1" applyBorder="1" applyAlignment="1">
      <alignment horizontal="center" vertical="center" wrapText="1"/>
    </xf>
    <xf numFmtId="0" fontId="21" fillId="14" borderId="6" xfId="0" applyFont="1" applyFill="1" applyBorder="1" applyAlignment="1">
      <alignment horizontal="center" vertical="center" wrapText="1"/>
    </xf>
    <xf numFmtId="0" fontId="42" fillId="14" borderId="6" xfId="0" applyFont="1" applyFill="1" applyBorder="1" applyAlignment="1">
      <alignment horizontal="center" vertical="center" wrapText="1"/>
    </xf>
    <xf numFmtId="0" fontId="13" fillId="14" borderId="6" xfId="0" applyFont="1" applyFill="1" applyBorder="1" applyAlignment="1">
      <alignment horizontal="center" vertical="center" wrapText="1"/>
    </xf>
    <xf numFmtId="0" fontId="14" fillId="18" borderId="2" xfId="0" applyFont="1" applyFill="1" applyBorder="1" applyAlignment="1">
      <alignment horizontal="center" vertical="center" wrapText="1"/>
    </xf>
    <xf numFmtId="0" fontId="0" fillId="28" borderId="60" xfId="0" applyFill="1" applyBorder="1" applyAlignment="1">
      <alignment horizontal="center"/>
    </xf>
    <xf numFmtId="0" fontId="36" fillId="14" borderId="6" xfId="0" applyFont="1" applyFill="1" applyBorder="1" applyAlignment="1">
      <alignment horizontal="center" vertical="center" wrapText="1"/>
    </xf>
    <xf numFmtId="0" fontId="36" fillId="14" borderId="7" xfId="0" applyFont="1" applyFill="1" applyBorder="1" applyAlignment="1">
      <alignment horizontal="center" vertical="center" wrapText="1"/>
    </xf>
    <xf numFmtId="0" fontId="48" fillId="0" borderId="1" xfId="0" applyFont="1" applyBorder="1" applyAlignment="1">
      <alignment horizontal="center" vertical="center" wrapText="1"/>
    </xf>
    <xf numFmtId="0" fontId="48" fillId="0" borderId="1" xfId="0" applyFont="1" applyBorder="1" applyAlignment="1">
      <alignment horizontal="center" wrapText="1"/>
    </xf>
    <xf numFmtId="0" fontId="48" fillId="0" borderId="1" xfId="0" applyFont="1" applyBorder="1" applyAlignment="1">
      <alignment horizontal="center"/>
    </xf>
    <xf numFmtId="0" fontId="49" fillId="4" borderId="1" xfId="0" applyFont="1" applyFill="1" applyBorder="1" applyAlignment="1">
      <alignment horizontal="left" vertical="center" wrapText="1"/>
    </xf>
    <xf numFmtId="0" fontId="53" fillId="4" borderId="1" xfId="0" applyFont="1" applyFill="1" applyBorder="1" applyAlignment="1">
      <alignment horizontal="center" vertical="center" wrapText="1"/>
    </xf>
    <xf numFmtId="0" fontId="21" fillId="4" borderId="1" xfId="0" applyFont="1" applyFill="1" applyBorder="1" applyAlignment="1">
      <alignment horizontal="justify" vertical="center" wrapText="1"/>
    </xf>
    <xf numFmtId="0" fontId="49" fillId="0" borderId="1" xfId="0" applyFont="1" applyBorder="1" applyAlignment="1">
      <alignment horizontal="center" vertical="center" wrapText="1"/>
    </xf>
    <xf numFmtId="0" fontId="38" fillId="4" borderId="1" xfId="0" applyFont="1" applyFill="1" applyBorder="1" applyAlignment="1">
      <alignment horizontal="center" vertical="center" wrapText="1"/>
    </xf>
    <xf numFmtId="0" fontId="38" fillId="4" borderId="6"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38" fillId="4" borderId="7" xfId="0" applyFont="1" applyFill="1" applyBorder="1" applyAlignment="1">
      <alignment horizontal="center" vertical="center" wrapText="1"/>
    </xf>
    <xf numFmtId="0" fontId="38" fillId="4" borderId="10" xfId="0" applyFont="1" applyFill="1" applyBorder="1" applyAlignment="1">
      <alignment horizontal="center" vertical="center" wrapText="1"/>
    </xf>
    <xf numFmtId="0" fontId="38" fillId="4" borderId="45" xfId="0" applyFont="1" applyFill="1" applyBorder="1" applyAlignment="1">
      <alignment horizontal="center" vertical="center" wrapText="1"/>
    </xf>
    <xf numFmtId="0" fontId="38" fillId="4" borderId="11" xfId="0" applyFont="1" applyFill="1" applyBorder="1" applyAlignment="1">
      <alignment horizontal="center" vertical="center" wrapText="1"/>
    </xf>
    <xf numFmtId="0" fontId="38" fillId="4" borderId="59" xfId="0" applyFont="1" applyFill="1" applyBorder="1" applyAlignment="1">
      <alignment horizontal="center" vertical="center" wrapText="1"/>
    </xf>
    <xf numFmtId="0" fontId="38" fillId="4" borderId="62" xfId="0" applyFont="1" applyFill="1" applyBorder="1" applyAlignment="1">
      <alignment horizontal="center" vertical="center" wrapText="1"/>
    </xf>
    <xf numFmtId="0" fontId="38" fillId="4" borderId="4" xfId="0" applyFont="1" applyFill="1" applyBorder="1" applyAlignment="1">
      <alignment horizontal="center" vertical="center" wrapText="1"/>
    </xf>
    <xf numFmtId="0" fontId="38" fillId="4" borderId="5" xfId="0" applyFont="1" applyFill="1" applyBorder="1" applyAlignment="1">
      <alignment horizontal="center" vertical="center" wrapText="1"/>
    </xf>
    <xf numFmtId="0" fontId="0" fillId="20" borderId="58" xfId="0" applyFill="1" applyBorder="1" applyAlignment="1">
      <alignment horizontal="center"/>
    </xf>
    <xf numFmtId="0" fontId="1" fillId="5" borderId="59" xfId="0" applyFont="1" applyFill="1" applyBorder="1" applyAlignment="1">
      <alignment horizontal="center"/>
    </xf>
    <xf numFmtId="0" fontId="1" fillId="5" borderId="60" xfId="0" applyFont="1" applyFill="1" applyBorder="1" applyAlignment="1">
      <alignment horizontal="center"/>
    </xf>
    <xf numFmtId="0" fontId="1" fillId="20" borderId="0" xfId="0" applyFont="1" applyFill="1" applyAlignment="1">
      <alignment horizontal="center" vertical="center"/>
    </xf>
    <xf numFmtId="0" fontId="0" fillId="20" borderId="6" xfId="0" applyFill="1" applyBorder="1" applyAlignment="1">
      <alignment horizontal="center" vertical="center"/>
    </xf>
    <xf numFmtId="0" fontId="0" fillId="20" borderId="8" xfId="0" applyFill="1" applyBorder="1" applyAlignment="1">
      <alignment horizontal="center" vertical="center"/>
    </xf>
    <xf numFmtId="0" fontId="0" fillId="20" borderId="7" xfId="0" applyFill="1" applyBorder="1" applyAlignment="1">
      <alignment horizontal="center" vertical="center"/>
    </xf>
    <xf numFmtId="0" fontId="1" fillId="20" borderId="2" xfId="0" applyFont="1" applyFill="1" applyBorder="1" applyAlignment="1">
      <alignment horizontal="center" vertical="center"/>
    </xf>
    <xf numFmtId="0" fontId="40" fillId="19" borderId="10" xfId="0" applyFont="1" applyFill="1" applyBorder="1" applyAlignment="1">
      <alignment horizontal="center" vertical="center" wrapText="1"/>
    </xf>
    <xf numFmtId="0" fontId="40" fillId="19" borderId="60" xfId="0" applyFont="1" applyFill="1" applyBorder="1" applyAlignment="1">
      <alignment horizontal="center" vertical="center" wrapText="1"/>
    </xf>
    <xf numFmtId="0" fontId="40" fillId="19" borderId="62" xfId="0" applyFont="1" applyFill="1" applyBorder="1" applyAlignment="1">
      <alignment horizontal="center" vertical="center" wrapText="1"/>
    </xf>
    <xf numFmtId="0" fontId="0" fillId="0" borderId="1" xfId="0" applyBorder="1" applyAlignment="1">
      <alignment horizontal="center"/>
    </xf>
    <xf numFmtId="0" fontId="45" fillId="4" borderId="15" xfId="0" applyFont="1" applyFill="1" applyBorder="1" applyAlignment="1">
      <alignment horizontal="center" vertical="center" wrapText="1"/>
    </xf>
    <xf numFmtId="0" fontId="45" fillId="4" borderId="0" xfId="0" applyFont="1" applyFill="1" applyBorder="1" applyAlignment="1">
      <alignment horizontal="center" vertical="center" wrapText="1"/>
    </xf>
    <xf numFmtId="0" fontId="45" fillId="4" borderId="61" xfId="0" applyFont="1" applyFill="1" applyBorder="1" applyAlignment="1">
      <alignment horizontal="center" vertical="center" wrapText="1"/>
    </xf>
    <xf numFmtId="0" fontId="45" fillId="4" borderId="58" xfId="0" applyFont="1" applyFill="1" applyBorder="1" applyAlignment="1">
      <alignment horizontal="center" vertical="center" wrapText="1"/>
    </xf>
    <xf numFmtId="0" fontId="38" fillId="19" borderId="59" xfId="0" applyFont="1" applyFill="1" applyBorder="1" applyAlignment="1">
      <alignment horizontal="center" vertical="center" wrapText="1"/>
    </xf>
    <xf numFmtId="0" fontId="38" fillId="19" borderId="60" xfId="0" applyFont="1" applyFill="1" applyBorder="1" applyAlignment="1">
      <alignment horizontal="center" vertical="center" wrapText="1"/>
    </xf>
    <xf numFmtId="0" fontId="38" fillId="19" borderId="62" xfId="0" applyFont="1" applyFill="1" applyBorder="1" applyAlignment="1">
      <alignment horizontal="center" vertical="center" wrapText="1"/>
    </xf>
    <xf numFmtId="0" fontId="39" fillId="19" borderId="59" xfId="0" applyFont="1" applyFill="1" applyBorder="1" applyAlignment="1">
      <alignment horizontal="center" vertical="center" wrapText="1"/>
    </xf>
    <xf numFmtId="0" fontId="39" fillId="19" borderId="60" xfId="0" applyFont="1" applyFill="1" applyBorder="1" applyAlignment="1">
      <alignment horizontal="center" vertical="center" wrapText="1"/>
    </xf>
    <xf numFmtId="0" fontId="39" fillId="19" borderId="62" xfId="0" applyFont="1" applyFill="1" applyBorder="1" applyAlignment="1">
      <alignment horizontal="center" vertical="center" wrapText="1"/>
    </xf>
    <xf numFmtId="0" fontId="42" fillId="0" borderId="1" xfId="0" applyFont="1" applyFill="1" applyBorder="1" applyAlignment="1">
      <alignment horizontal="left" vertical="top" wrapText="1"/>
    </xf>
    <xf numFmtId="0" fontId="1" fillId="0" borderId="1" xfId="0" applyFont="1" applyBorder="1" applyAlignment="1">
      <alignment horizontal="center"/>
    </xf>
    <xf numFmtId="0" fontId="0" fillId="0" borderId="1" xfId="0" applyBorder="1" applyAlignment="1">
      <alignment horizontal="left"/>
    </xf>
    <xf numFmtId="0" fontId="0" fillId="0" borderId="59" xfId="0" applyBorder="1" applyAlignment="1">
      <alignment horizontal="center"/>
    </xf>
    <xf numFmtId="0" fontId="0" fillId="0" borderId="60" xfId="0" applyBorder="1" applyAlignment="1">
      <alignment horizontal="center"/>
    </xf>
    <xf numFmtId="0" fontId="0" fillId="0" borderId="62"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8" xfId="0" applyBorder="1" applyAlignment="1">
      <alignment horizontal="center"/>
    </xf>
    <xf numFmtId="0" fontId="0" fillId="0" borderId="5" xfId="0" applyBorder="1" applyAlignment="1">
      <alignment horizontal="center"/>
    </xf>
    <xf numFmtId="0" fontId="0" fillId="0" borderId="10" xfId="0" applyBorder="1" applyAlignment="1">
      <alignment horizontal="left"/>
    </xf>
    <xf numFmtId="0" fontId="0" fillId="0" borderId="45" xfId="0" applyBorder="1" applyAlignment="1">
      <alignment horizontal="left"/>
    </xf>
    <xf numFmtId="0" fontId="0" fillId="0" borderId="11" xfId="0" applyBorder="1" applyAlignment="1">
      <alignment horizontal="left"/>
    </xf>
    <xf numFmtId="0" fontId="0" fillId="0" borderId="0" xfId="0" applyAlignment="1">
      <alignment horizontal="center"/>
    </xf>
    <xf numFmtId="0" fontId="0" fillId="14" borderId="1" xfId="0" applyFill="1" applyBorder="1" applyAlignment="1">
      <alignment horizontal="left" vertical="top" wrapText="1"/>
    </xf>
    <xf numFmtId="0" fontId="0" fillId="20" borderId="10" xfId="0" applyFill="1" applyBorder="1" applyAlignment="1">
      <alignment horizontal="center" vertical="top" wrapText="1"/>
    </xf>
    <xf numFmtId="0" fontId="0" fillId="20" borderId="11" xfId="0" applyFill="1" applyBorder="1" applyAlignment="1">
      <alignment horizontal="center" vertical="top" wrapText="1"/>
    </xf>
    <xf numFmtId="0" fontId="0" fillId="21" borderId="10" xfId="0" applyFill="1" applyBorder="1" applyAlignment="1">
      <alignment horizontal="center" vertical="top" wrapText="1"/>
    </xf>
    <xf numFmtId="0" fontId="0" fillId="21" borderId="45" xfId="0" applyFill="1" applyBorder="1" applyAlignment="1">
      <alignment horizontal="center" vertical="top" wrapText="1"/>
    </xf>
    <xf numFmtId="0" fontId="0" fillId="21" borderId="11" xfId="0" applyFill="1" applyBorder="1" applyAlignment="1">
      <alignment horizontal="center" vertical="top" wrapText="1"/>
    </xf>
    <xf numFmtId="0" fontId="0" fillId="14" borderId="1" xfId="0" applyFill="1" applyBorder="1" applyAlignment="1">
      <alignment horizontal="center" vertical="center" wrapText="1"/>
    </xf>
    <xf numFmtId="0" fontId="0" fillId="20" borderId="10" xfId="0" applyFill="1" applyBorder="1" applyAlignment="1">
      <alignment horizontal="center" vertical="center" wrapText="1"/>
    </xf>
    <xf numFmtId="0" fontId="0" fillId="20" borderId="11" xfId="0" applyFill="1" applyBorder="1" applyAlignment="1">
      <alignment horizontal="center" vertical="center" wrapText="1"/>
    </xf>
    <xf numFmtId="0" fontId="0" fillId="21" borderId="10" xfId="0" applyFill="1" applyBorder="1" applyAlignment="1">
      <alignment horizontal="center" vertical="center" wrapText="1"/>
    </xf>
    <xf numFmtId="0" fontId="0" fillId="21" borderId="45" xfId="0" applyFill="1" applyBorder="1" applyAlignment="1">
      <alignment horizontal="center" vertical="center" wrapText="1"/>
    </xf>
    <xf numFmtId="0" fontId="0" fillId="21" borderId="11" xfId="0" applyFill="1" applyBorder="1" applyAlignment="1">
      <alignment horizontal="center" vertical="center" wrapText="1"/>
    </xf>
    <xf numFmtId="0" fontId="1" fillId="0" borderId="45" xfId="0" applyFont="1" applyBorder="1" applyAlignment="1">
      <alignment horizontal="center"/>
    </xf>
    <xf numFmtId="0" fontId="0" fillId="0" borderId="3" xfId="0" applyFont="1" applyBorder="1" applyAlignment="1">
      <alignment horizontal="center"/>
    </xf>
    <xf numFmtId="0" fontId="0" fillId="0" borderId="5" xfId="0" applyFont="1" applyBorder="1" applyAlignment="1">
      <alignment horizont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1" fillId="0" borderId="62" xfId="0" applyFont="1" applyBorder="1" applyAlignment="1">
      <alignment horizontal="center" vertical="center"/>
    </xf>
    <xf numFmtId="0" fontId="1" fillId="0" borderId="4" xfId="0" applyFont="1" applyBorder="1" applyAlignment="1">
      <alignment horizontal="center" vertical="center"/>
    </xf>
    <xf numFmtId="0" fontId="1" fillId="0" borderId="58" xfId="0" applyFont="1" applyBorder="1" applyAlignment="1">
      <alignment horizontal="center" vertical="center"/>
    </xf>
    <xf numFmtId="0" fontId="1" fillId="0" borderId="5" xfId="0" applyFont="1" applyBorder="1" applyAlignment="1">
      <alignment horizontal="center" vertical="center"/>
    </xf>
    <xf numFmtId="0" fontId="2" fillId="4" borderId="1" xfId="0" applyFont="1" applyFill="1" applyBorder="1" applyAlignment="1">
      <alignment horizontal="justify" vertical="center" wrapText="1"/>
    </xf>
    <xf numFmtId="0" fontId="1" fillId="22" borderId="1" xfId="0" applyFont="1" applyFill="1" applyBorder="1" applyAlignment="1">
      <alignment horizontal="center"/>
    </xf>
    <xf numFmtId="0" fontId="1" fillId="23" borderId="1" xfId="0" applyFont="1" applyFill="1" applyBorder="1" applyAlignment="1">
      <alignment horizontal="center" vertical="center"/>
    </xf>
    <xf numFmtId="0" fontId="1" fillId="24" borderId="1" xfId="0" applyFont="1" applyFill="1" applyBorder="1" applyAlignment="1">
      <alignment horizontal="center" vertical="center"/>
    </xf>
    <xf numFmtId="0" fontId="1" fillId="25" borderId="1" xfId="0" applyFont="1" applyFill="1" applyBorder="1" applyAlignment="1">
      <alignment horizontal="center" vertical="center"/>
    </xf>
    <xf numFmtId="0" fontId="1" fillId="13" borderId="1" xfId="0" applyFont="1" applyFill="1" applyBorder="1" applyAlignment="1">
      <alignment horizontal="center" vertical="center"/>
    </xf>
    <xf numFmtId="0" fontId="1" fillId="22" borderId="59" xfId="0" applyFont="1" applyFill="1" applyBorder="1" applyAlignment="1">
      <alignment horizontal="center"/>
    </xf>
    <xf numFmtId="0" fontId="1" fillId="22" borderId="60" xfId="0" applyFont="1" applyFill="1" applyBorder="1" applyAlignment="1">
      <alignment horizontal="center"/>
    </xf>
    <xf numFmtId="0" fontId="1" fillId="22" borderId="1" xfId="0" applyFont="1" applyFill="1" applyBorder="1" applyAlignment="1">
      <alignment horizontal="center" vertical="center" wrapText="1"/>
    </xf>
    <xf numFmtId="0" fontId="1" fillId="22" borderId="1" xfId="0" applyFont="1" applyFill="1" applyBorder="1" applyAlignment="1">
      <alignment horizontal="center" vertical="center"/>
    </xf>
    <xf numFmtId="0" fontId="0" fillId="3" borderId="1" xfId="0" applyFill="1" applyBorder="1" applyAlignment="1">
      <alignment horizontal="center" wrapText="1"/>
    </xf>
    <xf numFmtId="0" fontId="1" fillId="3" borderId="1" xfId="0" applyFont="1" applyFill="1" applyBorder="1" applyAlignment="1">
      <alignment horizontal="center"/>
    </xf>
    <xf numFmtId="0" fontId="27" fillId="21" borderId="0" xfId="0" applyFont="1" applyFill="1" applyAlignment="1">
      <alignment horizontal="center" vertical="center"/>
    </xf>
    <xf numFmtId="0" fontId="21" fillId="21" borderId="40" xfId="0" applyFont="1" applyFill="1" applyBorder="1" applyAlignment="1">
      <alignment horizontal="center" vertical="center" wrapText="1"/>
    </xf>
    <xf numFmtId="0" fontId="21" fillId="21" borderId="44" xfId="0" applyFont="1" applyFill="1" applyBorder="1" applyAlignment="1">
      <alignment horizontal="center" vertical="center" wrapText="1"/>
    </xf>
    <xf numFmtId="0" fontId="21" fillId="21" borderId="43" xfId="0" applyFont="1" applyFill="1" applyBorder="1" applyAlignment="1">
      <alignment horizontal="center" vertical="center" wrapText="1"/>
    </xf>
    <xf numFmtId="0" fontId="22" fillId="21" borderId="40" xfId="0" applyFont="1" applyFill="1" applyBorder="1" applyAlignment="1">
      <alignment horizontal="center" vertical="center" wrapText="1"/>
    </xf>
    <xf numFmtId="0" fontId="22" fillId="21" borderId="44" xfId="0" applyFont="1" applyFill="1" applyBorder="1" applyAlignment="1">
      <alignment horizontal="center" vertical="center" wrapText="1"/>
    </xf>
    <xf numFmtId="0" fontId="22" fillId="21" borderId="43" xfId="0" applyFont="1" applyFill="1" applyBorder="1" applyAlignment="1">
      <alignment horizontal="center" vertical="center" wrapText="1"/>
    </xf>
  </cellXfs>
  <cellStyles count="4">
    <cellStyle name="Hipervínculo" xfId="3" builtinId="8"/>
    <cellStyle name="Hipervínculo 2" xfId="2"/>
    <cellStyle name="Normal" xfId="0" builtinId="0"/>
    <cellStyle name="Normal 2" xfId="1"/>
  </cellStyles>
  <dxfs count="39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indexed="9"/>
        </patternFill>
      </fill>
    </dxf>
    <dxf>
      <fill>
        <patternFill>
          <bgColor indexed="40"/>
        </patternFill>
      </fill>
    </dxf>
    <dxf>
      <fill>
        <patternFill>
          <bgColor indexed="43"/>
        </patternFill>
      </fill>
    </dxf>
    <dxf>
      <fill>
        <patternFill>
          <bgColor indexed="11"/>
        </patternFill>
      </fill>
    </dxf>
    <dxf>
      <fill>
        <patternFill>
          <bgColor indexed="10"/>
        </patternFill>
      </fill>
    </dxf>
    <dxf>
      <fill>
        <patternFill>
          <bgColor indexed="42"/>
        </patternFill>
      </fill>
    </dxf>
    <dxf>
      <fill>
        <patternFill>
          <bgColor indexed="10"/>
        </patternFill>
      </fill>
    </dxf>
    <dxf>
      <fill>
        <patternFill>
          <bgColor indexed="43"/>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_rels/data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hyperlink" Target="#'RESULTADO DE AUTO EVALUACION'!A1"/></Relationships>
</file>

<file path=xl/diagrams/_rels/drawing5.xml.rels><?xml version="1.0" encoding="UTF-8" standalone="yes"?>
<Relationships xmlns="http://schemas.openxmlformats.org/package/2006/relationships"><Relationship Id="rId1" Type="http://schemas.openxmlformats.org/officeDocument/2006/relationships/image" Target="../media/image5.jpe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colorful1#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colorful2">
  <dgm:title val=""/>
  <dgm:desc val=""/>
  <dgm:catLst>
    <dgm:cat type="colorful" pri="10200"/>
  </dgm:catLst>
  <dgm:styleLbl name="node0">
    <dgm:fillClrLst meth="repeat">
      <a:schemeClr val="accent1"/>
    </dgm:fillClrLst>
    <dgm:linClrLst meth="repeat">
      <a:schemeClr val="lt1"/>
    </dgm:linClrLst>
    <dgm:effectClrLst/>
    <dgm:txLinClrLst/>
    <dgm:txFillClrLst/>
    <dgm:txEffectClrLst/>
  </dgm:styleLbl>
  <dgm:styleLbl name="node1">
    <dgm:fillClrLst>
      <a:schemeClr val="accent2"/>
      <a:schemeClr val="accent3"/>
    </dgm:fillClrLst>
    <dgm:linClrLst meth="repeat">
      <a:schemeClr val="lt1"/>
    </dgm:linClrLst>
    <dgm:effectClrLst/>
    <dgm:txLinClrLst/>
    <dgm:txFillClrLst/>
    <dgm:txEffectClrLst/>
  </dgm:styleLbl>
  <dgm:styleLbl name="alignNode1">
    <dgm:fillClrLst>
      <a:schemeClr val="accent2"/>
      <a:schemeClr val="accent3"/>
    </dgm:fillClrLst>
    <dgm:linClrLst>
      <a:schemeClr val="accent2"/>
      <a:schemeClr val="accent3"/>
    </dgm:linClrLst>
    <dgm:effectClrLst/>
    <dgm:txLinClrLst/>
    <dgm:txFillClrLst/>
    <dgm:txEffectClrLst/>
  </dgm:styleLbl>
  <dgm:styleLbl name="lnNode1">
    <dgm:fillClrLst>
      <a:schemeClr val="accent2"/>
      <a:schemeClr val="accent3"/>
    </dgm:fillClrLst>
    <dgm:linClrLst meth="repeat">
      <a:schemeClr val="lt1"/>
    </dgm:linClrLst>
    <dgm:effectClrLst/>
    <dgm:txLinClrLst/>
    <dgm:txFillClrLst/>
    <dgm:txEffectClrLst/>
  </dgm:styleLbl>
  <dgm:styleLbl name="vennNode1">
    <dgm:fillClrLst>
      <a:schemeClr val="accent2">
        <a:alpha val="50000"/>
      </a:schemeClr>
      <a:schemeClr val="accent3">
        <a:alpha val="50000"/>
      </a:schemeClr>
    </dgm:fillClrLst>
    <dgm:linClrLst meth="repeat">
      <a:schemeClr val="lt1"/>
    </dgm:linClrLst>
    <dgm:effectClrLst/>
    <dgm:txLinClrLst/>
    <dgm:txFillClrLst/>
    <dgm:txEffectClrLst/>
  </dgm:styleLbl>
  <dgm:styleLbl name="node2">
    <dgm:fillClrLst>
      <a:schemeClr val="accent3"/>
    </dgm:fillClrLst>
    <dgm:linClrLst meth="repeat">
      <a:schemeClr val="lt1"/>
    </dgm:linClrLst>
    <dgm:effectClrLst/>
    <dgm:txLinClrLst/>
    <dgm:txFillClrLst/>
    <dgm:txEffectClrLst/>
  </dgm:styleLbl>
  <dgm:styleLbl name="node3">
    <dgm:fillClrLst>
      <a:schemeClr val="accent4"/>
    </dgm:fillClrLst>
    <dgm:linClrLst meth="repeat">
      <a:schemeClr val="lt1"/>
    </dgm:linClrLst>
    <dgm:effectClrLst/>
    <dgm:txLinClrLst/>
    <dgm:txFillClrLst/>
    <dgm:txEffectClrLst/>
  </dgm:styleLbl>
  <dgm:styleLbl name="node4">
    <dgm:fillClrLst>
      <a:schemeClr val="accent5"/>
    </dgm:fillClrLst>
    <dgm:linClrLst meth="repeat">
      <a:schemeClr val="lt1"/>
    </dgm:linClrLst>
    <dgm:effectClrLst/>
    <dgm:txLinClrLst/>
    <dgm:txFillClrLst/>
    <dgm:txEffectClrLst/>
  </dgm:styleLbl>
  <dgm:styleLbl name="fgImgPlace1">
    <dgm:fillClrLst>
      <a:schemeClr val="accent2">
        <a:tint val="50000"/>
      </a:schemeClr>
      <a:schemeClr val="accent3">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2">
        <a:tint val="50000"/>
      </a:schemeClr>
      <a:schemeClr val="accent3">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2">
        <a:tint val="50000"/>
      </a:schemeClr>
      <a:schemeClr val="accent3">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2"/>
      <a:schemeClr val="accent3"/>
    </dgm:fillClrLst>
    <dgm:linClrLst meth="repeat">
      <a:schemeClr val="lt1"/>
    </dgm:linClrLst>
    <dgm:effectClrLst/>
    <dgm:txLinClrLst/>
    <dgm:txFillClrLst/>
    <dgm:txEffectClrLst/>
  </dgm:styleLbl>
  <dgm:styleLbl name="fgSibTrans2D1">
    <dgm:fillClrLst>
      <a:schemeClr val="accent2"/>
      <a:schemeClr val="accent3"/>
    </dgm:fillClrLst>
    <dgm:linClrLst meth="repeat">
      <a:schemeClr val="lt1"/>
    </dgm:linClrLst>
    <dgm:effectClrLst/>
    <dgm:txLinClrLst/>
    <dgm:txFillClrLst meth="repeat">
      <a:schemeClr val="lt1"/>
    </dgm:txFillClrLst>
    <dgm:txEffectClrLst/>
  </dgm:styleLbl>
  <dgm:styleLbl name="bgSibTrans2D1">
    <dgm:fillClrLst>
      <a:schemeClr val="accent2"/>
      <a:schemeClr val="accent3"/>
    </dgm:fillClrLst>
    <dgm:linClrLst meth="repeat">
      <a:schemeClr val="lt1"/>
    </dgm:linClrLst>
    <dgm:effectClrLst/>
    <dgm:txLinClrLst/>
    <dgm:txFillClrLst meth="repeat">
      <a:schemeClr val="lt1"/>
    </dgm:txFillClrLst>
    <dgm:txEffectClrLst/>
  </dgm:styleLbl>
  <dgm:styleLbl name="sibTrans1D1">
    <dgm:fillClrLst/>
    <dgm:linClrLst>
      <a:schemeClr val="accent2"/>
      <a:schemeClr val="accent3"/>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2"/>
    </dgm:fillClrLst>
    <dgm:linClrLst meth="repeat">
      <a:schemeClr val="lt1">
        <a:shade val="80000"/>
      </a:schemeClr>
    </dgm:linClrLst>
    <dgm:effectClrLst/>
    <dgm:txLinClrLst/>
    <dgm:txFillClrLst/>
    <dgm:txEffectClrLst/>
  </dgm:styleLbl>
  <dgm:styleLbl name="asst1">
    <dgm:fillClrLst meth="repeat">
      <a:schemeClr val="accent3"/>
    </dgm:fillClrLst>
    <dgm:linClrLst meth="repeat">
      <a:schemeClr val="lt1">
        <a:shade val="80000"/>
      </a:schemeClr>
    </dgm:linClrLst>
    <dgm:effectClrLst/>
    <dgm:txLinClrLst/>
    <dgm:txFillClrLst/>
    <dgm:txEffectClrLst/>
  </dgm:styleLbl>
  <dgm:styleLbl name="asst2">
    <dgm:fillClrLst>
      <a:schemeClr val="accent4"/>
    </dgm:fillClrLst>
    <dgm:linClrLst meth="repeat">
      <a:schemeClr val="lt1"/>
    </dgm:linClrLst>
    <dgm:effectClrLst/>
    <dgm:txLinClrLst/>
    <dgm:txFillClrLst/>
    <dgm:txEffectClrLst/>
  </dgm:styleLbl>
  <dgm:styleLbl name="asst3">
    <dgm:fillClrLst>
      <a:schemeClr val="accent5"/>
    </dgm:fillClrLst>
    <dgm:linClrLst meth="repeat">
      <a:schemeClr val="lt1"/>
    </dgm:linClrLst>
    <dgm:effectClrLst/>
    <dgm:txLinClrLst/>
    <dgm:txFillClrLst/>
    <dgm:txEffectClrLst/>
  </dgm:styleLbl>
  <dgm:styleLbl name="asst4">
    <dgm:fillClrLst>
      <a:schemeClr val="accent6"/>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2"/>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3"/>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4"/>
    </dgm:linClrLst>
    <dgm:effectClrLst/>
    <dgm:txLinClrLst/>
    <dgm:txFillClrLst meth="repeat">
      <a:schemeClr val="tx1"/>
    </dgm:txFillClrLst>
    <dgm:txEffectClrLst/>
  </dgm:styleLbl>
  <dgm:styleLbl name="parChTrans1D4">
    <dgm:fillClrLst meth="repeat">
      <a:schemeClr val="accent2">
        <a:tint val="50000"/>
      </a:schemeClr>
    </dgm:fillClrLst>
    <dgm:linClrLst meth="repeat">
      <a:schemeClr val="accent5"/>
    </dgm:linClrLst>
    <dgm:effectClrLst/>
    <dgm:txLinClrLst/>
    <dgm:txFillClrLst meth="repeat">
      <a:schemeClr val="tx1"/>
    </dgm:txFillClrLst>
    <dgm:txEffectClrLst/>
  </dgm:styleLbl>
  <dgm:styleLbl name="fg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conFg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align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a:schemeClr val="accent2"/>
      <a:schemeClr val="accent3"/>
    </dgm:linClrLst>
    <dgm:effectClrLst/>
    <dgm:txLinClrLst/>
    <dgm:txFillClrLst meth="repeat">
      <a:schemeClr val="dk1"/>
    </dgm:txFillClrLst>
    <dgm:txEffectClrLst/>
  </dgm:styleLbl>
  <dgm:styleLbl name="solidFgAcc1">
    <dgm:fillClrLst meth="repeat">
      <a:schemeClr val="lt1"/>
    </dgm:fillClrLst>
    <dgm:linClrLst>
      <a:schemeClr val="accent2"/>
      <a:schemeClr val="accent3"/>
    </dgm:linClrLst>
    <dgm:effectClrLst/>
    <dgm:txLinClrLst/>
    <dgm:txFillClrLst meth="repeat">
      <a:schemeClr val="dk1"/>
    </dgm:txFillClrLst>
    <dgm:txEffectClrLst/>
  </dgm:styleLbl>
  <dgm:styleLbl name="solidAlignAcc1">
    <dgm:fillClrLst meth="repeat">
      <a:schemeClr val="lt1"/>
    </dgm:fillClrLst>
    <dgm:linClrLst>
      <a:schemeClr val="accent2"/>
      <a:schemeClr val="accent3"/>
    </dgm:linClrLst>
    <dgm:effectClrLst/>
    <dgm:txLinClrLst/>
    <dgm:txFillClrLst meth="repeat">
      <a:schemeClr val="dk1"/>
    </dgm:txFillClrLst>
    <dgm:txEffectClrLst/>
  </dgm:styleLbl>
  <dgm:styleLbl name="solidBgAcc1">
    <dgm:fillClrLst meth="repeat">
      <a:schemeClr val="lt1"/>
    </dgm:fillClrLst>
    <dgm:linClrLst>
      <a:schemeClr val="accent2"/>
      <a:schemeClr val="accent3"/>
    </dgm:linClrLst>
    <dgm:effectClrLst/>
    <dgm:txLinClrLst/>
    <dgm:txFillClrLst meth="repeat">
      <a:schemeClr val="dk1"/>
    </dgm:txFillClrLst>
    <dgm:txEffectClrLst/>
  </dgm:styleLbl>
  <dgm:styleLbl name="fgAccFollowNode1">
    <dgm:fillClrLst>
      <a:schemeClr val="accent2">
        <a:tint val="40000"/>
        <a:alpha val="90000"/>
      </a:schemeClr>
      <a:schemeClr val="accent3">
        <a:tint val="40000"/>
        <a:alpha val="90000"/>
      </a:schemeClr>
    </dgm:fillClrLst>
    <dgm:linClrLst>
      <a:schemeClr val="accent2">
        <a:tint val="40000"/>
        <a:alpha val="90000"/>
      </a:schemeClr>
      <a:schemeClr val="accent3">
        <a:tint val="40000"/>
        <a:alpha val="90000"/>
      </a:schemeClr>
    </dgm:linClrLst>
    <dgm:effectClrLst/>
    <dgm:txLinClrLst/>
    <dgm:txFillClrLst meth="repeat">
      <a:schemeClr val="dk1"/>
    </dgm:txFillClrLst>
    <dgm:txEffectClrLst/>
  </dgm:styleLbl>
  <dgm:styleLbl name="alignAccFollowNode1">
    <dgm:fillClrLst>
      <a:schemeClr val="accent2">
        <a:tint val="40000"/>
        <a:alpha val="90000"/>
      </a:schemeClr>
      <a:schemeClr val="accent3">
        <a:tint val="40000"/>
        <a:alpha val="90000"/>
      </a:schemeClr>
    </dgm:fillClrLst>
    <dgm:linClrLst>
      <a:schemeClr val="accent2">
        <a:tint val="40000"/>
        <a:alpha val="90000"/>
      </a:schemeClr>
      <a:schemeClr val="accent3">
        <a:tint val="40000"/>
        <a:alpha val="90000"/>
      </a:schemeClr>
    </dgm:linClrLst>
    <dgm:effectClrLst/>
    <dgm:txLinClrLst/>
    <dgm:txFillClrLst meth="repeat">
      <a:schemeClr val="dk1"/>
    </dgm:txFillClrLst>
    <dgm:txEffectClrLst/>
  </dgm:styleLbl>
  <dgm:styleLbl name="bgAccFollowNode1">
    <dgm:fillClrLst>
      <a:schemeClr val="accent2">
        <a:tint val="40000"/>
        <a:alpha val="90000"/>
      </a:schemeClr>
      <a:schemeClr val="accent3">
        <a:tint val="40000"/>
        <a:alpha val="90000"/>
      </a:schemeClr>
    </dgm:fillClrLst>
    <dgm:linClrLst>
      <a:schemeClr val="accent2">
        <a:tint val="40000"/>
        <a:alpha val="90000"/>
      </a:schemeClr>
      <a:schemeClr val="accent3">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3"/>
    </dgm:linClrLst>
    <dgm:effectClrLst/>
    <dgm:txLinClrLst/>
    <dgm:txFillClrLst meth="repeat">
      <a:schemeClr val="dk1"/>
    </dgm:txFillClrLst>
    <dgm:txEffectClrLst/>
  </dgm:styleLbl>
  <dgm:styleLbl name="fgAcc3">
    <dgm:fillClrLst meth="repeat">
      <a:schemeClr val="lt1">
        <a:alpha val="90000"/>
      </a:schemeClr>
    </dgm:fillClrLst>
    <dgm:linClrLst>
      <a:schemeClr val="accent4"/>
    </dgm:linClrLst>
    <dgm:effectClrLst/>
    <dgm:txLinClrLst/>
    <dgm:txFillClrLst meth="repeat">
      <a:schemeClr val="dk1"/>
    </dgm:txFillClrLst>
    <dgm:txEffectClrLst/>
  </dgm:styleLbl>
  <dgm:styleLbl name="fgAcc4">
    <dgm:fillClrLst meth="repeat">
      <a:schemeClr val="lt1">
        <a:alpha val="90000"/>
      </a:schemeClr>
    </dgm:fillClrLst>
    <dgm:linClrLst>
      <a:schemeClr val="accent5"/>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5_3">
  <dgm:title val=""/>
  <dgm:desc val=""/>
  <dgm:catLst>
    <dgm:cat type="accent5" pri="11300"/>
  </dgm:catLst>
  <dgm:styleLbl name="node0">
    <dgm:fillClrLst meth="repeat">
      <a:schemeClr val="accent5">
        <a:shade val="80000"/>
      </a:schemeClr>
    </dgm:fillClrLst>
    <dgm:linClrLst meth="repeat">
      <a:schemeClr val="lt1"/>
    </dgm:linClrLst>
    <dgm:effectClrLst/>
    <dgm:txLinClrLst/>
    <dgm:txFillClrLst/>
    <dgm:txEffectClrLst/>
  </dgm:styleLbl>
  <dgm:styleLbl name="node1">
    <dgm:fillClrLst>
      <a:schemeClr val="accent5">
        <a:shade val="80000"/>
      </a:schemeClr>
      <a:schemeClr val="accent5">
        <a:tint val="70000"/>
      </a:schemeClr>
    </dgm:fillClrLst>
    <dgm:linClrLst meth="repeat">
      <a:schemeClr val="lt1"/>
    </dgm:linClrLst>
    <dgm:effectClrLst/>
    <dgm:txLinClrLst/>
    <dgm:txFillClrLst/>
    <dgm:txEffectClrLst/>
  </dgm:styleLbl>
  <dgm:styleLbl name="alignNode1">
    <dgm:fillClrLst>
      <a:schemeClr val="accent5">
        <a:shade val="80000"/>
      </a:schemeClr>
      <a:schemeClr val="accent5">
        <a:tint val="70000"/>
      </a:schemeClr>
    </dgm:fillClrLst>
    <dgm:linClrLst>
      <a:schemeClr val="accent5">
        <a:shade val="80000"/>
      </a:schemeClr>
      <a:schemeClr val="accent5">
        <a:tint val="70000"/>
      </a:schemeClr>
    </dgm:linClrLst>
    <dgm:effectClrLst/>
    <dgm:txLinClrLst/>
    <dgm:txFillClrLst/>
    <dgm:txEffectClrLst/>
  </dgm:styleLbl>
  <dgm:styleLbl name="lnNode1">
    <dgm:fillClrLst>
      <a:schemeClr val="accent5">
        <a:shade val="80000"/>
      </a:schemeClr>
      <a:schemeClr val="accent5">
        <a:tint val="70000"/>
      </a:schemeClr>
    </dgm:fillClrLst>
    <dgm:linClrLst meth="repeat">
      <a:schemeClr val="lt1"/>
    </dgm:linClrLst>
    <dgm:effectClrLst/>
    <dgm:txLinClrLst/>
    <dgm:txFillClrLst/>
    <dgm:txEffectClrLst/>
  </dgm:styleLbl>
  <dgm:styleLbl name="vennNode1">
    <dgm:fillClrLst>
      <a:schemeClr val="accent5">
        <a:shade val="80000"/>
        <a:alpha val="50000"/>
      </a:schemeClr>
      <a:schemeClr val="accent5">
        <a:tint val="70000"/>
        <a:alpha val="50000"/>
      </a:schemeClr>
    </dgm:fillClrLst>
    <dgm:linClrLst meth="repeat">
      <a:schemeClr val="lt1"/>
    </dgm:linClrLst>
    <dgm:effectClrLst/>
    <dgm:txLinClrLst/>
    <dgm:txFillClrLst/>
    <dgm:txEffectClrLst/>
  </dgm:styleLbl>
  <dgm:styleLbl name="node2">
    <dgm:fillClrLst>
      <a:schemeClr val="accent5">
        <a:tint val="99000"/>
      </a:schemeClr>
    </dgm:fillClrLst>
    <dgm:linClrLst meth="repeat">
      <a:schemeClr val="lt1"/>
    </dgm:linClrLst>
    <dgm:effectClrLst/>
    <dgm:txLinClrLst/>
    <dgm:txFillClrLst/>
    <dgm:txEffectClrLst/>
  </dgm:styleLbl>
  <dgm:styleLbl name="node3">
    <dgm:fillClrLst>
      <a:schemeClr val="accent5">
        <a:tint val="80000"/>
      </a:schemeClr>
    </dgm:fillClrLst>
    <dgm:linClrLst meth="repeat">
      <a:schemeClr val="lt1"/>
    </dgm:linClrLst>
    <dgm:effectClrLst/>
    <dgm:txLinClrLst/>
    <dgm:txFillClrLst/>
    <dgm:txEffectClrLst/>
  </dgm:styleLbl>
  <dgm:styleLbl name="node4">
    <dgm:fillClrLst>
      <a:schemeClr val="accent5">
        <a:tint val="70000"/>
      </a:schemeClr>
    </dgm:fillClrLst>
    <dgm:linClrLst meth="repeat">
      <a:schemeClr val="lt1"/>
    </dgm:linClrLst>
    <dgm:effectClrLst/>
    <dgm:txLinClrLst/>
    <dgm:txFillClrLst/>
    <dgm:txEffectClrLst/>
  </dgm:styleLbl>
  <dgm:styleLbl name="fg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hade val="90000"/>
      </a:schemeClr>
      <a:schemeClr val="accent5">
        <a:tint val="70000"/>
      </a:schemeClr>
    </dgm:fillClrLst>
    <dgm:linClrLst>
      <a:schemeClr val="accent5">
        <a:shade val="90000"/>
      </a:schemeClr>
      <a:schemeClr val="accent5">
        <a:tint val="70000"/>
      </a:schemeClr>
    </dgm:linClrLst>
    <dgm:effectClrLst/>
    <dgm:txLinClrLst/>
    <dgm:txFillClrLst/>
    <dgm:txEffectClrLst/>
  </dgm:styleLbl>
  <dgm:styleLbl name="fgSibTrans2D1">
    <dgm:fillClrLst>
      <a:schemeClr val="accent5">
        <a:shade val="90000"/>
      </a:schemeClr>
      <a:schemeClr val="accent5">
        <a:tint val="70000"/>
      </a:schemeClr>
    </dgm:fillClrLst>
    <dgm:linClrLst>
      <a:schemeClr val="accent5">
        <a:shade val="90000"/>
      </a:schemeClr>
      <a:schemeClr val="accent5">
        <a:tint val="70000"/>
      </a:schemeClr>
    </dgm:linClrLst>
    <dgm:effectClrLst/>
    <dgm:txLinClrLst/>
    <dgm:txFillClrLst meth="repeat">
      <a:schemeClr val="lt1"/>
    </dgm:txFillClrLst>
    <dgm:txEffectClrLst/>
  </dgm:styleLbl>
  <dgm:styleLbl name="bgSibTrans2D1">
    <dgm:fillClrLst>
      <a:schemeClr val="accent5">
        <a:shade val="90000"/>
      </a:schemeClr>
      <a:schemeClr val="accent5">
        <a:tint val="70000"/>
      </a:schemeClr>
    </dgm:fillClrLst>
    <dgm:linClrLst>
      <a:schemeClr val="accent5">
        <a:shade val="90000"/>
      </a:schemeClr>
      <a:schemeClr val="accent5">
        <a:tint val="70000"/>
      </a:schemeClr>
    </dgm:linClrLst>
    <dgm:effectClrLst/>
    <dgm:txLinClrLst/>
    <dgm:txFillClrLst meth="repeat">
      <a:schemeClr val="lt1"/>
    </dgm:txFillClrLst>
    <dgm:txEffectClrLst/>
  </dgm:styleLbl>
  <dgm:styleLbl name="sibTrans1D1">
    <dgm:fillClrLst>
      <a:schemeClr val="accent5">
        <a:shade val="90000"/>
      </a:schemeClr>
      <a:schemeClr val="accent5">
        <a:tint val="70000"/>
      </a:schemeClr>
    </dgm:fillClrLst>
    <dgm:linClrLst>
      <a:schemeClr val="accent5">
        <a:shade val="90000"/>
      </a:schemeClr>
      <a:schemeClr val="accent5">
        <a:tint val="70000"/>
      </a:schemeClr>
    </dgm:linClrLst>
    <dgm:effectClrLst/>
    <dgm:txLinClrLst/>
    <dgm:txFillClrLst meth="repeat">
      <a:schemeClr val="tx1"/>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asst0">
    <dgm:fillClrLst meth="repeat">
      <a:schemeClr val="accent5">
        <a:shade val="80000"/>
      </a:schemeClr>
    </dgm:fillClrLst>
    <dgm:linClrLst meth="repeat">
      <a:schemeClr val="lt1"/>
    </dgm:linClrLst>
    <dgm:effectClrLst/>
    <dgm:txLinClrLst/>
    <dgm:txFillClrLst/>
    <dgm:txEffectClrLst/>
  </dgm:styleLbl>
  <dgm:styleLbl name="asst1">
    <dgm:fillClrLst meth="repeat">
      <a:schemeClr val="accent5">
        <a:shade val="80000"/>
      </a:schemeClr>
    </dgm:fillClrLst>
    <dgm:linClrLst meth="repeat">
      <a:schemeClr val="lt1"/>
    </dgm:linClrLst>
    <dgm:effectClrLst/>
    <dgm:txLinClrLst/>
    <dgm:txFillClrLst/>
    <dgm:txEffectClrLst/>
  </dgm:styleLbl>
  <dgm:styleLbl name="asst2">
    <dgm:fillClrLst>
      <a:schemeClr val="accent5">
        <a:tint val="99000"/>
      </a:schemeClr>
    </dgm:fillClrLst>
    <dgm:linClrLst meth="repeat">
      <a:schemeClr val="lt1"/>
    </dgm:linClrLst>
    <dgm:effectClrLst/>
    <dgm:txLinClrLst/>
    <dgm:txFillClrLst/>
    <dgm:txEffectClrLst/>
  </dgm:styleLbl>
  <dgm:styleLbl name="asst3">
    <dgm:fillClrLst>
      <a:schemeClr val="accent5">
        <a:tint val="80000"/>
      </a:schemeClr>
    </dgm:fillClrLst>
    <dgm:linClrLst meth="repeat">
      <a:schemeClr val="lt1"/>
    </dgm:linClrLst>
    <dgm:effectClrLst/>
    <dgm:txLinClrLst/>
    <dgm:txFillClrLst/>
    <dgm:txEffectClrLst/>
  </dgm:styleLbl>
  <dgm:styleLbl name="asst4">
    <dgm:fillClrLst>
      <a:schemeClr val="accent5">
        <a:tint val="70000"/>
      </a:schemeClr>
    </dgm:fillClrLst>
    <dgm:linClrLst meth="repeat">
      <a:schemeClr val="lt1"/>
    </dgm:linClrLst>
    <dgm:effectClrLst/>
    <dgm:txLinClrLst/>
    <dgm:txFillClrLst/>
    <dgm:txEffectClrLst/>
  </dgm:styleLbl>
  <dgm:styleLbl name="parChTrans2D1">
    <dgm:fillClrLst meth="repeat">
      <a:schemeClr val="accent5">
        <a:tint val="60000"/>
      </a:schemeClr>
    </dgm:fillClrLst>
    <dgm:linClrLst meth="repeat">
      <a:schemeClr val="accent5">
        <a:tint val="60000"/>
      </a:schemeClr>
    </dgm:linClrLst>
    <dgm:effectClrLst/>
    <dgm:txLinClrLst/>
    <dgm:txFillClrLst meth="repeat">
      <a:schemeClr val="lt1"/>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lt1"/>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9000"/>
      </a:schemeClr>
    </dgm:fillClrLst>
    <dgm:linClrLst meth="repeat">
      <a:schemeClr val="accent5">
        <a:tint val="99000"/>
      </a:schemeClr>
    </dgm:linClrLst>
    <dgm:effectClrLst/>
    <dgm:txLinClrLst/>
    <dgm:txFillClrLst meth="repeat">
      <a:schemeClr val="tx1"/>
    </dgm:txFillClrLst>
    <dgm:txEffectClrLst/>
  </dgm:styleLbl>
  <dgm:styleLbl name="parChTrans1D3">
    <dgm:fillClrLst meth="repeat">
      <a:schemeClr val="accent5">
        <a:tint val="80000"/>
      </a:schemeClr>
    </dgm:fillClrLst>
    <dgm:linClrLst meth="repeat">
      <a:schemeClr val="accent5">
        <a:tint val="80000"/>
      </a:schemeClr>
    </dgm:linClrLst>
    <dgm:effectClrLst/>
    <dgm:txLinClrLst/>
    <dgm:txFillClrLst meth="repeat">
      <a:schemeClr val="tx1"/>
    </dgm:txFillClrLst>
    <dgm:txEffectClrLst/>
  </dgm:styleLbl>
  <dgm:styleLbl name="parChTrans1D4">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hade val="80000"/>
      </a:schemeClr>
      <a:schemeClr val="accent5">
        <a:tint val="7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hade val="80000"/>
      </a:schemeClr>
      <a:schemeClr val="accent5">
        <a:tint val="7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hade val="80000"/>
      </a:schemeClr>
      <a:schemeClr val="accent5">
        <a:tint val="70000"/>
      </a:schemeClr>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hade val="80000"/>
      </a:schemeClr>
      <a:schemeClr val="accent5">
        <a:tint val="70000"/>
      </a:schemeClr>
    </dgm:linClrLst>
    <dgm:effectClrLst/>
    <dgm:txLinClrLst/>
    <dgm:txFillClrLst meth="repeat">
      <a:schemeClr val="dk1"/>
    </dgm:txFillClrLst>
    <dgm:txEffectClrLst/>
  </dgm:styleLbl>
  <dgm:styleLbl name="solidFgAcc1">
    <dgm:fillClrLst meth="repeat">
      <a:schemeClr val="lt1"/>
    </dgm:fillClrLst>
    <dgm:linClrLst>
      <a:schemeClr val="accent5">
        <a:shade val="80000"/>
      </a:schemeClr>
      <a:schemeClr val="accent5">
        <a:tint val="7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align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bgAccFollowNode1">
    <dgm:fillClrLst meth="repeat">
      <a:schemeClr val="accent5">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9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8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6_5">
  <dgm:title val=""/>
  <dgm:desc val=""/>
  <dgm:catLst>
    <dgm:cat type="accent6" pri="11500"/>
  </dgm:catLst>
  <dgm:styleLbl name="node0">
    <dgm:fillClrLst meth="cycle">
      <a:schemeClr val="accent6">
        <a:alpha val="80000"/>
      </a:schemeClr>
    </dgm:fillClrLst>
    <dgm:linClrLst meth="repeat">
      <a:schemeClr val="lt1"/>
    </dgm:linClrLst>
    <dgm:effectClrLst/>
    <dgm:txLinClrLst/>
    <dgm:txFillClrLst/>
    <dgm:txEffectClrLst/>
  </dgm:styleLbl>
  <dgm:styleLbl name="alignNode1">
    <dgm:fillClrLst>
      <a:schemeClr val="accent6">
        <a:alpha val="90000"/>
      </a:schemeClr>
      <a:schemeClr val="accent6">
        <a:alpha val="50000"/>
      </a:schemeClr>
    </dgm:fillClrLst>
    <dgm:linClrLst>
      <a:schemeClr val="accent6">
        <a:alpha val="90000"/>
      </a:schemeClr>
      <a:schemeClr val="accent6">
        <a:alpha val="50000"/>
      </a:schemeClr>
    </dgm:linClrLst>
    <dgm:effectClrLst/>
    <dgm:txLinClrLst/>
    <dgm:txFillClrLst/>
    <dgm:txEffectClrLst/>
  </dgm:styleLbl>
  <dgm:styleLbl name="node1">
    <dgm:fillClrLst>
      <a:schemeClr val="accent6">
        <a:alpha val="90000"/>
      </a:schemeClr>
      <a:schemeClr val="accent6">
        <a:alpha val="50000"/>
      </a:schemeClr>
    </dgm:fillClrLst>
    <dgm:linClrLst meth="repeat">
      <a:schemeClr val="lt1"/>
    </dgm:linClrLst>
    <dgm:effectClrLst/>
    <dgm:txLinClrLst/>
    <dgm:txFillClrLst/>
    <dgm:txEffectClrLst/>
  </dgm:styleLbl>
  <dgm:styleLbl name="lnNode1">
    <dgm:fillClrLst>
      <a:schemeClr val="accent6">
        <a:shade val="90000"/>
      </a:schemeClr>
      <a:schemeClr val="accent6">
        <a:tint val="50000"/>
        <a:alpha val="50000"/>
      </a:schemeClr>
    </dgm:fillClrLst>
    <dgm:linClrLst meth="repeat">
      <a:schemeClr val="lt1"/>
    </dgm:linClrLst>
    <dgm:effectClrLst/>
    <dgm:txLinClrLst/>
    <dgm:txFillClrLst/>
    <dgm:txEffectClrLst/>
  </dgm:styleLbl>
  <dgm:styleLbl name="vennNode1">
    <dgm:fillClrLst>
      <a:schemeClr val="accent6">
        <a:shade val="80000"/>
        <a:alpha val="50000"/>
      </a:schemeClr>
      <a:schemeClr val="accent6">
        <a:alpha val="80000"/>
      </a:schemeClr>
    </dgm:fillClrLst>
    <dgm:linClrLst meth="repeat">
      <a:schemeClr val="lt1"/>
    </dgm:linClrLst>
    <dgm:effectClrLst/>
    <dgm:txLinClrLst/>
    <dgm:txFillClrLst/>
    <dgm:txEffectClrLst/>
  </dgm:styleLbl>
  <dgm:styleLbl name="node2">
    <dgm:fillClrLst>
      <a:schemeClr val="accent6">
        <a:alpha val="70000"/>
      </a:schemeClr>
    </dgm:fillClrLst>
    <dgm:linClrLst meth="repeat">
      <a:schemeClr val="lt1"/>
    </dgm:linClrLst>
    <dgm:effectClrLst/>
    <dgm:txLinClrLst/>
    <dgm:txFillClrLst/>
    <dgm:txEffectClrLst/>
  </dgm:styleLbl>
  <dgm:styleLbl name="node3">
    <dgm:fillClrLst>
      <a:schemeClr val="accent6">
        <a:alpha val="50000"/>
      </a:schemeClr>
    </dgm:fillClrLst>
    <dgm:linClrLst meth="repeat">
      <a:schemeClr val="lt1"/>
    </dgm:linClrLst>
    <dgm:effectClrLst/>
    <dgm:txLinClrLst/>
    <dgm:txFillClrLst/>
    <dgm:txEffectClrLst/>
  </dgm:styleLbl>
  <dgm:styleLbl name="node4">
    <dgm:fillClrLst>
      <a:schemeClr val="accent6">
        <a:alpha val="30000"/>
      </a:schemeClr>
    </dgm:fillClrLst>
    <dgm:linClrLst meth="repeat">
      <a:schemeClr val="lt1"/>
    </dgm:linClrLst>
    <dgm:effectClrLst/>
    <dgm:txLinClrLst/>
    <dgm:txFillClrLst/>
    <dgm:txEffectClrLst/>
  </dgm:styleLbl>
  <dgm:styleLbl name="fgImgPlace1">
    <dgm:fillClrLst>
      <a:schemeClr val="accent6">
        <a:tint val="50000"/>
        <a:alpha val="90000"/>
      </a:schemeClr>
      <a:schemeClr val="accent6">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6">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6">
        <a:shade val="90000"/>
      </a:schemeClr>
      <a:schemeClr val="accent6">
        <a:tint val="50000"/>
      </a:schemeClr>
    </dgm:fillClrLst>
    <dgm:linClrLst>
      <a:schemeClr val="accent6">
        <a:shade val="90000"/>
      </a:schemeClr>
      <a:schemeClr val="accent6">
        <a:tint val="50000"/>
      </a:schemeClr>
    </dgm:linClrLst>
    <dgm:effectClrLst/>
    <dgm:txLinClrLst/>
    <dgm:txFillClrLst/>
    <dgm:txEffectClrLst/>
  </dgm:styleLbl>
  <dgm:styleLbl name="fgSibTrans2D1">
    <dgm:fillClrLst>
      <a:schemeClr val="accent6">
        <a:shade val="90000"/>
      </a:schemeClr>
      <a:schemeClr val="accent6">
        <a:tint val="50000"/>
      </a:schemeClr>
    </dgm:fillClrLst>
    <dgm:linClrLst>
      <a:schemeClr val="accent6">
        <a:shade val="90000"/>
      </a:schemeClr>
      <a:schemeClr val="accent6">
        <a:tint val="50000"/>
      </a:schemeClr>
    </dgm:linClrLst>
    <dgm:effectClrLst/>
    <dgm:txLinClrLst/>
    <dgm:txFillClrLst/>
    <dgm:txEffectClrLst/>
  </dgm:styleLbl>
  <dgm:styleLbl name="bgSibTrans2D1">
    <dgm:fillClrLst>
      <a:schemeClr val="accent6">
        <a:shade val="90000"/>
      </a:schemeClr>
      <a:schemeClr val="accent6">
        <a:tint val="50000"/>
      </a:schemeClr>
    </dgm:fillClrLst>
    <dgm:linClrLst>
      <a:schemeClr val="accent6">
        <a:shade val="90000"/>
      </a:schemeClr>
      <a:schemeClr val="accent6">
        <a:tint val="50000"/>
      </a:schemeClr>
    </dgm:linClrLst>
    <dgm:effectClrLst/>
    <dgm:txLinClrLst/>
    <dgm:txFillClrLst/>
    <dgm:txEffectClrLst/>
  </dgm:styleLbl>
  <dgm:styleLbl name="sibTrans1D1">
    <dgm:fillClrLst>
      <a:schemeClr val="accent6">
        <a:shade val="90000"/>
      </a:schemeClr>
      <a:schemeClr val="accent6">
        <a:tint val="50000"/>
      </a:schemeClr>
    </dgm:fillClrLst>
    <dgm:linClrLst>
      <a:schemeClr val="accent6">
        <a:shade val="90000"/>
      </a:schemeClr>
      <a:schemeClr val="accent6">
        <a:tint val="50000"/>
      </a:schemeClr>
    </dgm:linClrLst>
    <dgm:effectClrLst/>
    <dgm:txLinClrLst/>
    <dgm:txFillClrLst meth="repeat">
      <a:schemeClr val="tx1"/>
    </dgm:txFillClrLst>
    <dgm:txEffectClrLst/>
  </dgm:styleLbl>
  <dgm:styleLbl name="callout">
    <dgm:fillClrLst meth="repeat">
      <a:schemeClr val="accent6"/>
    </dgm:fillClrLst>
    <dgm:linClrLst meth="repeat">
      <a:schemeClr val="accent6"/>
    </dgm:linClrLst>
    <dgm:effectClrLst/>
    <dgm:txLinClrLst/>
    <dgm:txFillClrLst meth="repeat">
      <a:schemeClr val="tx1"/>
    </dgm:txFillClrLst>
    <dgm:txEffectClrLst/>
  </dgm:styleLbl>
  <dgm:styleLbl name="asst0">
    <dgm:fillClrLst meth="repeat">
      <a:schemeClr val="accent6">
        <a:alpha val="90000"/>
      </a:schemeClr>
    </dgm:fillClrLst>
    <dgm:linClrLst meth="repeat">
      <a:schemeClr val="lt1"/>
    </dgm:linClrLst>
    <dgm:effectClrLst/>
    <dgm:txLinClrLst/>
    <dgm:txFillClrLst/>
    <dgm:txEffectClrLst/>
  </dgm:styleLbl>
  <dgm:styleLbl name="asst1">
    <dgm:fillClrLst meth="repeat">
      <a:schemeClr val="accent6">
        <a:alpha val="90000"/>
      </a:schemeClr>
    </dgm:fillClrLst>
    <dgm:linClrLst meth="repeat">
      <a:schemeClr val="lt1"/>
    </dgm:linClrLst>
    <dgm:effectClrLst/>
    <dgm:txLinClrLst/>
    <dgm:txFillClrLst/>
    <dgm:txEffectClrLst/>
  </dgm:styleLbl>
  <dgm:styleLbl name="asst2">
    <dgm:fillClrLst>
      <a:schemeClr val="accent6">
        <a:alpha val="90000"/>
      </a:schemeClr>
    </dgm:fillClrLst>
    <dgm:linClrLst meth="repeat">
      <a:schemeClr val="lt1"/>
    </dgm:linClrLst>
    <dgm:effectClrLst/>
    <dgm:txLinClrLst/>
    <dgm:txFillClrLst/>
    <dgm:txEffectClrLst/>
  </dgm:styleLbl>
  <dgm:styleLbl name="asst3">
    <dgm:fillClrLst>
      <a:schemeClr val="accent6">
        <a:alpha val="70000"/>
      </a:schemeClr>
    </dgm:fillClrLst>
    <dgm:linClrLst meth="repeat">
      <a:schemeClr val="lt1"/>
    </dgm:linClrLst>
    <dgm:effectClrLst/>
    <dgm:txLinClrLst/>
    <dgm:txFillClrLst/>
    <dgm:txEffectClrLst/>
  </dgm:styleLbl>
  <dgm:styleLbl name="asst4">
    <dgm:fillClrLst>
      <a:schemeClr val="accent6">
        <a:alpha val="50000"/>
      </a:schemeClr>
    </dgm:fillClrLst>
    <dgm:linClrLst meth="repeat">
      <a:schemeClr val="lt1"/>
    </dgm:linClrLst>
    <dgm:effectClrLst/>
    <dgm:txLinClrLst/>
    <dgm:txFillClrLst/>
    <dgm:txEffectClrLst/>
  </dgm:styleLbl>
  <dgm:styleLbl name="parChTrans2D1">
    <dgm:fillClrLst meth="repeat">
      <a:schemeClr val="accent6">
        <a:shade val="80000"/>
      </a:schemeClr>
    </dgm:fillClrLst>
    <dgm:linClrLst meth="repeat">
      <a:schemeClr val="accent6">
        <a:shade val="80000"/>
      </a:schemeClr>
    </dgm:linClrLst>
    <dgm:effectClrLst/>
    <dgm:txLinClrLst/>
    <dgm:txFillClrLst/>
    <dgm:txEffectClrLst/>
  </dgm:styleLbl>
  <dgm:styleLbl name="parChTrans2D2">
    <dgm:fillClrLst meth="repeat">
      <a:schemeClr val="accent6">
        <a:tint val="90000"/>
      </a:schemeClr>
    </dgm:fillClrLst>
    <dgm:linClrLst meth="repeat">
      <a:schemeClr val="accent6">
        <a:tint val="90000"/>
      </a:schemeClr>
    </dgm:linClrLst>
    <dgm:effectClrLst/>
    <dgm:txLinClrLst/>
    <dgm:txFillClrLst/>
    <dgm:txEffectClrLst/>
  </dgm:styleLbl>
  <dgm:styleLbl name="parChTrans2D3">
    <dgm:fillClrLst meth="repeat">
      <a:schemeClr val="accent6">
        <a:tint val="70000"/>
      </a:schemeClr>
    </dgm:fillClrLst>
    <dgm:linClrLst meth="repeat">
      <a:schemeClr val="accent6">
        <a:tint val="70000"/>
      </a:schemeClr>
    </dgm:linClrLst>
    <dgm:effectClrLst/>
    <dgm:txLinClrLst/>
    <dgm:txFillClrLst/>
    <dgm:txEffectClrLst/>
  </dgm:styleLbl>
  <dgm:styleLbl name="parChTrans2D4">
    <dgm:fillClrLst meth="repeat">
      <a:schemeClr val="accent6">
        <a:tint val="50000"/>
      </a:schemeClr>
    </dgm:fillClrLst>
    <dgm:linClrLst meth="repeat">
      <a:schemeClr val="accent6">
        <a:tint val="50000"/>
      </a:schemeClr>
    </dgm:linClrLst>
    <dgm:effectClrLst/>
    <dgm:txLinClrLst/>
    <dgm:txFillClrLst meth="repeat">
      <a:schemeClr val="dk1"/>
    </dgm:txFillClrLst>
    <dgm:txEffectClrLst/>
  </dgm:styleLbl>
  <dgm:styleLbl name="parChTrans1D1">
    <dgm:fillClrLst meth="repeat">
      <a:schemeClr val="accent6">
        <a:shade val="80000"/>
      </a:schemeClr>
    </dgm:fillClrLst>
    <dgm:linClrLst meth="repeat">
      <a:schemeClr val="accent6">
        <a:shade val="80000"/>
      </a:schemeClr>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a:tint val="90000"/>
      </a:schemeClr>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6">
        <a:tint val="70000"/>
      </a:schemeClr>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6">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6">
        <a:alpha val="90000"/>
      </a:schemeClr>
      <a:schemeClr val="accent6">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6">
        <a:alpha val="90000"/>
      </a:schemeClr>
      <a:schemeClr val="accent6">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6">
        <a:alpha val="90000"/>
      </a:schemeClr>
      <a:schemeClr val="accent6">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6">
        <a:alpha val="90000"/>
      </a:schemeClr>
      <a:schemeClr val="accent6">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6">
        <a:alpha val="90000"/>
      </a:schemeClr>
      <a:schemeClr val="accent6">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6">
        <a:alpha val="90000"/>
      </a:schemeClr>
      <a:schemeClr val="accent6">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6"/>
    </dgm:linClrLst>
    <dgm:effectClrLst/>
    <dgm:txLinClrLst/>
    <dgm:txFillClrLst meth="repeat">
      <a:schemeClr val="dk1"/>
    </dgm:txFillClrLst>
    <dgm:txEffectClrLst/>
  </dgm:styleLbl>
  <dgm:styleLbl name="fgAccFollowNode1">
    <dgm:fillClrLst>
      <a:schemeClr val="accent6">
        <a:alpha val="90000"/>
        <a:tint val="40000"/>
      </a:schemeClr>
      <a:schemeClr val="accent6">
        <a:alpha val="5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alignAccFollowNode1">
    <dgm:fillClrLst meth="repeat">
      <a:schemeClr val="accent6">
        <a:alpha val="90000"/>
        <a:tint val="40000"/>
      </a:schemeClr>
    </dgm:fillClrLst>
    <dgm:linClrLst meth="repeat">
      <a:schemeClr val="accent6">
        <a:alpha val="90000"/>
        <a:tint val="40000"/>
      </a:schemeClr>
    </dgm:linClrLst>
    <dgm:effectClrLst/>
    <dgm:txLinClrLst/>
    <dgm:txFillClrLst meth="repeat">
      <a:schemeClr val="dk1"/>
    </dgm:txFillClrLst>
    <dgm:txEffectClrLst/>
  </dgm:styleLbl>
  <dgm:styleLbl name="bgAccFollowNode1">
    <dgm:fillClrLst meth="repeat">
      <a:schemeClr val="accent6">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6">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6">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6">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6">
        <a:tint val="50000"/>
      </a:schemeClr>
    </dgm:linClrLst>
    <dgm:effectClrLst/>
    <dgm:txLinClrLst/>
    <dgm:txFillClrLst meth="repeat">
      <a:schemeClr val="dk1"/>
    </dgm:txFillClrLst>
    <dgm:txEffectClrLst/>
  </dgm:styleLbl>
  <dgm:styleLbl name="bgShp">
    <dgm:fillClrLst meth="repeat">
      <a:schemeClr val="accent6">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6">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6">
        <a:tint val="50000"/>
        <a:alpha val="40000"/>
      </a:schemeClr>
    </dgm:fillClrLst>
    <dgm:linClrLst meth="repeat">
      <a:schemeClr val="accent6"/>
    </dgm:linClrLst>
    <dgm:effectClrLst/>
    <dgm:txLinClrLst/>
    <dgm:txFillClrLst meth="repeat">
      <a:schemeClr val="lt1"/>
    </dgm:txFillClrLst>
    <dgm:txEffectClrLst/>
  </dgm:styleLbl>
  <dgm:styleLbl name="fgShp">
    <dgm:fillClrLst meth="repeat">
      <a:schemeClr val="accent6">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7.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0F18FEE2-9882-49BE-B4F5-9F1289AB7269}" type="doc">
      <dgm:prSet loTypeId="urn:microsoft.com/office/officeart/2005/8/layout/list1" loCatId="list" qsTypeId="urn:microsoft.com/office/officeart/2005/8/quickstyle/simple1" qsCatId="simple" csTypeId="urn:microsoft.com/office/officeart/2005/8/colors/accent1_2" csCatId="accent1" phldr="1"/>
      <dgm:spPr/>
      <dgm:t>
        <a:bodyPr/>
        <a:lstStyle/>
        <a:p>
          <a:endParaRPr lang="es-CO"/>
        </a:p>
      </dgm:t>
    </dgm:pt>
    <dgm:pt modelId="{93BF857B-E840-4C2A-9DFA-403E91C1ECCD}">
      <dgm:prSet phldrT="[Texto]" custT="1"/>
      <dgm:spPr>
        <a:solidFill>
          <a:schemeClr val="accent6">
            <a:lumMod val="75000"/>
          </a:schemeClr>
        </a:solidFill>
      </dgm:spPr>
      <dgm:t>
        <a:bodyPr/>
        <a:lstStyle/>
        <a:p>
          <a:pPr algn="ctr"/>
          <a:r>
            <a:rPr lang="es-CO" sz="1800" b="1"/>
            <a:t>               Programa de Auditoria para el mejoramiento de la calidad PAMEC</a:t>
          </a:r>
        </a:p>
      </dgm:t>
    </dgm:pt>
    <dgm:pt modelId="{0BA94B90-0895-496C-B90E-D4E5FF516E72}" type="parTrans" cxnId="{A4CA5DAE-9FAF-4447-B8D7-DDE89539E478}">
      <dgm:prSet/>
      <dgm:spPr/>
      <dgm:t>
        <a:bodyPr/>
        <a:lstStyle/>
        <a:p>
          <a:endParaRPr lang="es-CO"/>
        </a:p>
      </dgm:t>
    </dgm:pt>
    <dgm:pt modelId="{4AAD762E-4BB8-4FAD-90BD-05F617E85ED5}" type="sibTrans" cxnId="{A4CA5DAE-9FAF-4447-B8D7-DDE89539E478}">
      <dgm:prSet/>
      <dgm:spPr/>
      <dgm:t>
        <a:bodyPr/>
        <a:lstStyle/>
        <a:p>
          <a:endParaRPr lang="es-CO"/>
        </a:p>
      </dgm:t>
    </dgm:pt>
    <dgm:pt modelId="{254FDD65-AD72-4C65-934A-371943682D05}">
      <dgm:prSet phldrT="[Texto]" custT="1"/>
      <dgm:spPr>
        <a:solidFill>
          <a:schemeClr val="accent3">
            <a:lumMod val="75000"/>
          </a:schemeClr>
        </a:solidFill>
      </dgm:spPr>
      <dgm:t>
        <a:bodyPr/>
        <a:lstStyle/>
        <a:p>
          <a:pPr algn="ctr"/>
          <a:r>
            <a:rPr lang="es-CO" sz="1800" b="1"/>
            <a:t>Cronograma de la Ruta Critica</a:t>
          </a:r>
        </a:p>
      </dgm:t>
    </dgm:pt>
    <dgm:pt modelId="{E84FE924-869B-4F17-8481-B7CB336F7E45}" type="parTrans" cxnId="{2E34804C-DF2E-40E3-8D0D-28E28D03139B}">
      <dgm:prSet/>
      <dgm:spPr/>
      <dgm:t>
        <a:bodyPr/>
        <a:lstStyle/>
        <a:p>
          <a:endParaRPr lang="es-CO"/>
        </a:p>
      </dgm:t>
    </dgm:pt>
    <dgm:pt modelId="{0871A5F2-08A2-4B22-A669-20C2E9B77DD6}" type="sibTrans" cxnId="{2E34804C-DF2E-40E3-8D0D-28E28D03139B}">
      <dgm:prSet/>
      <dgm:spPr/>
      <dgm:t>
        <a:bodyPr/>
        <a:lstStyle/>
        <a:p>
          <a:endParaRPr lang="es-CO"/>
        </a:p>
      </dgm:t>
    </dgm:pt>
    <dgm:pt modelId="{25C0F2E8-6F29-4ECE-9D28-3A3B64D3CF10}">
      <dgm:prSet phldrT="[Texto]" custT="1"/>
      <dgm:spPr/>
      <dgm:t>
        <a:bodyPr/>
        <a:lstStyle/>
        <a:p>
          <a:pPr algn="ctr"/>
          <a:r>
            <a:rPr lang="es-CO" sz="1800" b="1"/>
            <a:t>Preparacion Implementacion de la Ruta Critica</a:t>
          </a:r>
        </a:p>
      </dgm:t>
    </dgm:pt>
    <dgm:pt modelId="{2AD64B7B-09C7-474B-B034-D7F2E17FB2F0}" type="parTrans" cxnId="{17D1B841-DCA0-4896-A57F-83775A6382B3}">
      <dgm:prSet/>
      <dgm:spPr/>
      <dgm:t>
        <a:bodyPr/>
        <a:lstStyle/>
        <a:p>
          <a:endParaRPr lang="es-CO"/>
        </a:p>
      </dgm:t>
    </dgm:pt>
    <dgm:pt modelId="{5C13F2CE-B0CC-4668-9775-FC6C9F7097F1}" type="sibTrans" cxnId="{17D1B841-DCA0-4896-A57F-83775A6382B3}">
      <dgm:prSet/>
      <dgm:spPr/>
      <dgm:t>
        <a:bodyPr/>
        <a:lstStyle/>
        <a:p>
          <a:endParaRPr lang="es-CO"/>
        </a:p>
      </dgm:t>
    </dgm:pt>
    <dgm:pt modelId="{52D59962-DEA7-44E3-9997-B4EDF5A1CACF}" type="pres">
      <dgm:prSet presAssocID="{0F18FEE2-9882-49BE-B4F5-9F1289AB7269}" presName="linear" presStyleCnt="0">
        <dgm:presLayoutVars>
          <dgm:dir/>
          <dgm:animLvl val="lvl"/>
          <dgm:resizeHandles val="exact"/>
        </dgm:presLayoutVars>
      </dgm:prSet>
      <dgm:spPr/>
      <dgm:t>
        <a:bodyPr/>
        <a:lstStyle/>
        <a:p>
          <a:endParaRPr lang="es-CO"/>
        </a:p>
      </dgm:t>
    </dgm:pt>
    <dgm:pt modelId="{9F13FE5F-9853-48D5-8E8C-C4BD68FD8402}" type="pres">
      <dgm:prSet presAssocID="{93BF857B-E840-4C2A-9DFA-403E91C1ECCD}" presName="parentLin" presStyleCnt="0"/>
      <dgm:spPr/>
    </dgm:pt>
    <dgm:pt modelId="{B2C04F8B-4666-4F36-82F9-2E991869C264}" type="pres">
      <dgm:prSet presAssocID="{93BF857B-E840-4C2A-9DFA-403E91C1ECCD}" presName="parentLeftMargin" presStyleLbl="node1" presStyleIdx="0" presStyleCnt="3"/>
      <dgm:spPr/>
      <dgm:t>
        <a:bodyPr/>
        <a:lstStyle/>
        <a:p>
          <a:endParaRPr lang="es-CO"/>
        </a:p>
      </dgm:t>
    </dgm:pt>
    <dgm:pt modelId="{6BDF4D95-DEAF-4199-9507-CC3A3406FDD3}" type="pres">
      <dgm:prSet presAssocID="{93BF857B-E840-4C2A-9DFA-403E91C1ECCD}" presName="parentText" presStyleLbl="node1" presStyleIdx="0" presStyleCnt="3" custScaleY="451051" custLinFactY="100000" custLinFactNeighborX="-63865" custLinFactNeighborY="140041">
        <dgm:presLayoutVars>
          <dgm:chMax val="0"/>
          <dgm:bulletEnabled val="1"/>
        </dgm:presLayoutVars>
      </dgm:prSet>
      <dgm:spPr/>
      <dgm:t>
        <a:bodyPr/>
        <a:lstStyle/>
        <a:p>
          <a:endParaRPr lang="es-CO"/>
        </a:p>
      </dgm:t>
    </dgm:pt>
    <dgm:pt modelId="{D8CDD515-DFD2-4E8D-846E-BCBC86D837CA}" type="pres">
      <dgm:prSet presAssocID="{93BF857B-E840-4C2A-9DFA-403E91C1ECCD}" presName="negativeSpace" presStyleCnt="0"/>
      <dgm:spPr/>
    </dgm:pt>
    <dgm:pt modelId="{9DF60359-8467-4723-99FD-85871309B8C8}" type="pres">
      <dgm:prSet presAssocID="{93BF857B-E840-4C2A-9DFA-403E91C1ECCD}" presName="childText" presStyleLbl="conFgAcc1" presStyleIdx="0" presStyleCnt="3" custScaleY="517671" custLinFactNeighborX="369" custLinFactNeighborY="37798">
        <dgm:presLayoutVars>
          <dgm:bulletEnabled val="1"/>
        </dgm:presLayoutVars>
      </dgm:prSet>
      <dgm:spPr/>
    </dgm:pt>
    <dgm:pt modelId="{9004E5D7-5E1F-49BA-8B2F-43EC0FAF557B}" type="pres">
      <dgm:prSet presAssocID="{4AAD762E-4BB8-4FAD-90BD-05F617E85ED5}" presName="spaceBetweenRectangles" presStyleCnt="0"/>
      <dgm:spPr/>
    </dgm:pt>
    <dgm:pt modelId="{D27B4482-0314-4F41-91E9-EEF46B7FD00E}" type="pres">
      <dgm:prSet presAssocID="{254FDD65-AD72-4C65-934A-371943682D05}" presName="parentLin" presStyleCnt="0"/>
      <dgm:spPr/>
    </dgm:pt>
    <dgm:pt modelId="{BEC69995-DF74-4AF8-9B71-7C020A1E559A}" type="pres">
      <dgm:prSet presAssocID="{254FDD65-AD72-4C65-934A-371943682D05}" presName="parentLeftMargin" presStyleLbl="node1" presStyleIdx="0" presStyleCnt="3"/>
      <dgm:spPr/>
      <dgm:t>
        <a:bodyPr/>
        <a:lstStyle/>
        <a:p>
          <a:endParaRPr lang="es-CO"/>
        </a:p>
      </dgm:t>
    </dgm:pt>
    <dgm:pt modelId="{CD24473C-8545-4834-A1AF-8677E8A1FAEF}" type="pres">
      <dgm:prSet presAssocID="{254FDD65-AD72-4C65-934A-371943682D05}" presName="parentText" presStyleLbl="node1" presStyleIdx="1" presStyleCnt="3" custScaleY="373444" custLinFactY="5598" custLinFactNeighborX="-69684" custLinFactNeighborY="100000">
        <dgm:presLayoutVars>
          <dgm:chMax val="0"/>
          <dgm:bulletEnabled val="1"/>
        </dgm:presLayoutVars>
      </dgm:prSet>
      <dgm:spPr/>
      <dgm:t>
        <a:bodyPr/>
        <a:lstStyle/>
        <a:p>
          <a:endParaRPr lang="es-CO"/>
        </a:p>
      </dgm:t>
    </dgm:pt>
    <dgm:pt modelId="{74F45ECC-E987-4F67-9C12-F9AA4EAA5404}" type="pres">
      <dgm:prSet presAssocID="{254FDD65-AD72-4C65-934A-371943682D05}" presName="negativeSpace" presStyleCnt="0"/>
      <dgm:spPr/>
    </dgm:pt>
    <dgm:pt modelId="{A690059E-9BE3-48CC-8033-2739C56BD80D}" type="pres">
      <dgm:prSet presAssocID="{254FDD65-AD72-4C65-934A-371943682D05}" presName="childText" presStyleLbl="conFgAcc1" presStyleIdx="1" presStyleCnt="3" custScaleY="542761">
        <dgm:presLayoutVars>
          <dgm:bulletEnabled val="1"/>
        </dgm:presLayoutVars>
      </dgm:prSet>
      <dgm:spPr/>
    </dgm:pt>
    <dgm:pt modelId="{24DE3594-D6BF-48F4-9CE4-23D2D503DB36}" type="pres">
      <dgm:prSet presAssocID="{0871A5F2-08A2-4B22-A669-20C2E9B77DD6}" presName="spaceBetweenRectangles" presStyleCnt="0"/>
      <dgm:spPr/>
    </dgm:pt>
    <dgm:pt modelId="{7B26C10D-8A23-4E80-8C26-F3B93DE05265}" type="pres">
      <dgm:prSet presAssocID="{25C0F2E8-6F29-4ECE-9D28-3A3B64D3CF10}" presName="parentLin" presStyleCnt="0"/>
      <dgm:spPr/>
    </dgm:pt>
    <dgm:pt modelId="{F4F49FB6-1000-4219-A932-23719956B956}" type="pres">
      <dgm:prSet presAssocID="{25C0F2E8-6F29-4ECE-9D28-3A3B64D3CF10}" presName="parentLeftMargin" presStyleLbl="node1" presStyleIdx="1" presStyleCnt="3"/>
      <dgm:spPr/>
      <dgm:t>
        <a:bodyPr/>
        <a:lstStyle/>
        <a:p>
          <a:endParaRPr lang="es-CO"/>
        </a:p>
      </dgm:t>
    </dgm:pt>
    <dgm:pt modelId="{956320C6-4111-472B-90E7-88D0C347C3FE}" type="pres">
      <dgm:prSet presAssocID="{25C0F2E8-6F29-4ECE-9D28-3A3B64D3CF10}" presName="parentText" presStyleLbl="node1" presStyleIdx="2" presStyleCnt="3" custScaleY="303935" custLinFactY="81864" custLinFactNeighborX="-49453" custLinFactNeighborY="100000">
        <dgm:presLayoutVars>
          <dgm:chMax val="0"/>
          <dgm:bulletEnabled val="1"/>
        </dgm:presLayoutVars>
      </dgm:prSet>
      <dgm:spPr/>
      <dgm:t>
        <a:bodyPr/>
        <a:lstStyle/>
        <a:p>
          <a:endParaRPr lang="es-CO"/>
        </a:p>
      </dgm:t>
    </dgm:pt>
    <dgm:pt modelId="{74E20654-CEB9-4488-BE61-09C78D26CE73}" type="pres">
      <dgm:prSet presAssocID="{25C0F2E8-6F29-4ECE-9D28-3A3B64D3CF10}" presName="negativeSpace" presStyleCnt="0"/>
      <dgm:spPr/>
    </dgm:pt>
    <dgm:pt modelId="{0691B9FB-7E4F-469A-A55E-7847CBD9F5B4}" type="pres">
      <dgm:prSet presAssocID="{25C0F2E8-6F29-4ECE-9D28-3A3B64D3CF10}" presName="childText" presStyleLbl="conFgAcc1" presStyleIdx="2" presStyleCnt="3" custScaleY="401458">
        <dgm:presLayoutVars>
          <dgm:bulletEnabled val="1"/>
        </dgm:presLayoutVars>
      </dgm:prSet>
      <dgm:spPr/>
    </dgm:pt>
  </dgm:ptLst>
  <dgm:cxnLst>
    <dgm:cxn modelId="{A4CA5DAE-9FAF-4447-B8D7-DDE89539E478}" srcId="{0F18FEE2-9882-49BE-B4F5-9F1289AB7269}" destId="{93BF857B-E840-4C2A-9DFA-403E91C1ECCD}" srcOrd="0" destOrd="0" parTransId="{0BA94B90-0895-496C-B90E-D4E5FF516E72}" sibTransId="{4AAD762E-4BB8-4FAD-90BD-05F617E85ED5}"/>
    <dgm:cxn modelId="{2E34804C-DF2E-40E3-8D0D-28E28D03139B}" srcId="{0F18FEE2-9882-49BE-B4F5-9F1289AB7269}" destId="{254FDD65-AD72-4C65-934A-371943682D05}" srcOrd="1" destOrd="0" parTransId="{E84FE924-869B-4F17-8481-B7CB336F7E45}" sibTransId="{0871A5F2-08A2-4B22-A669-20C2E9B77DD6}"/>
    <dgm:cxn modelId="{17D1B841-DCA0-4896-A57F-83775A6382B3}" srcId="{0F18FEE2-9882-49BE-B4F5-9F1289AB7269}" destId="{25C0F2E8-6F29-4ECE-9D28-3A3B64D3CF10}" srcOrd="2" destOrd="0" parTransId="{2AD64B7B-09C7-474B-B034-D7F2E17FB2F0}" sibTransId="{5C13F2CE-B0CC-4668-9775-FC6C9F7097F1}"/>
    <dgm:cxn modelId="{50A86001-77BE-4EDD-A049-22E3F0421BD7}" type="presOf" srcId="{254FDD65-AD72-4C65-934A-371943682D05}" destId="{BEC69995-DF74-4AF8-9B71-7C020A1E559A}" srcOrd="0" destOrd="0" presId="urn:microsoft.com/office/officeart/2005/8/layout/list1"/>
    <dgm:cxn modelId="{E110E593-FE7F-455D-88EB-7803DD3B0D3B}" type="presOf" srcId="{0F18FEE2-9882-49BE-B4F5-9F1289AB7269}" destId="{52D59962-DEA7-44E3-9997-B4EDF5A1CACF}" srcOrd="0" destOrd="0" presId="urn:microsoft.com/office/officeart/2005/8/layout/list1"/>
    <dgm:cxn modelId="{B3AF1DF8-979F-4D57-9BCA-E35833CA4A56}" type="presOf" srcId="{254FDD65-AD72-4C65-934A-371943682D05}" destId="{CD24473C-8545-4834-A1AF-8677E8A1FAEF}" srcOrd="1" destOrd="0" presId="urn:microsoft.com/office/officeart/2005/8/layout/list1"/>
    <dgm:cxn modelId="{37CA14A5-FB8C-4307-A580-8FB530B5015F}" type="presOf" srcId="{93BF857B-E840-4C2A-9DFA-403E91C1ECCD}" destId="{B2C04F8B-4666-4F36-82F9-2E991869C264}" srcOrd="0" destOrd="0" presId="urn:microsoft.com/office/officeart/2005/8/layout/list1"/>
    <dgm:cxn modelId="{AE7FE07B-2DAF-4E9E-B907-70E9B9A795DE}" type="presOf" srcId="{93BF857B-E840-4C2A-9DFA-403E91C1ECCD}" destId="{6BDF4D95-DEAF-4199-9507-CC3A3406FDD3}" srcOrd="1" destOrd="0" presId="urn:microsoft.com/office/officeart/2005/8/layout/list1"/>
    <dgm:cxn modelId="{C65AC090-C0CA-4234-8184-0889EAB3854B}" type="presOf" srcId="{25C0F2E8-6F29-4ECE-9D28-3A3B64D3CF10}" destId="{F4F49FB6-1000-4219-A932-23719956B956}" srcOrd="0" destOrd="0" presId="urn:microsoft.com/office/officeart/2005/8/layout/list1"/>
    <dgm:cxn modelId="{755D1C67-7254-4A2A-B07A-13BCC6FE8095}" type="presOf" srcId="{25C0F2E8-6F29-4ECE-9D28-3A3B64D3CF10}" destId="{956320C6-4111-472B-90E7-88D0C347C3FE}" srcOrd="1" destOrd="0" presId="urn:microsoft.com/office/officeart/2005/8/layout/list1"/>
    <dgm:cxn modelId="{CE5756AC-8A9D-414E-92B3-C0BBDF199134}" type="presParOf" srcId="{52D59962-DEA7-44E3-9997-B4EDF5A1CACF}" destId="{9F13FE5F-9853-48D5-8E8C-C4BD68FD8402}" srcOrd="0" destOrd="0" presId="urn:microsoft.com/office/officeart/2005/8/layout/list1"/>
    <dgm:cxn modelId="{1C279F98-7276-49B1-8FC7-F3DCE73D7C6E}" type="presParOf" srcId="{9F13FE5F-9853-48D5-8E8C-C4BD68FD8402}" destId="{B2C04F8B-4666-4F36-82F9-2E991869C264}" srcOrd="0" destOrd="0" presId="urn:microsoft.com/office/officeart/2005/8/layout/list1"/>
    <dgm:cxn modelId="{A1E5D7E9-2F9E-4531-9714-8C1CD1B4315D}" type="presParOf" srcId="{9F13FE5F-9853-48D5-8E8C-C4BD68FD8402}" destId="{6BDF4D95-DEAF-4199-9507-CC3A3406FDD3}" srcOrd="1" destOrd="0" presId="urn:microsoft.com/office/officeart/2005/8/layout/list1"/>
    <dgm:cxn modelId="{5F36648C-60CA-467F-85D1-443F2ED018EF}" type="presParOf" srcId="{52D59962-DEA7-44E3-9997-B4EDF5A1CACF}" destId="{D8CDD515-DFD2-4E8D-846E-BCBC86D837CA}" srcOrd="1" destOrd="0" presId="urn:microsoft.com/office/officeart/2005/8/layout/list1"/>
    <dgm:cxn modelId="{771EC51A-CD83-4019-9A4E-DBEA24A11D63}" type="presParOf" srcId="{52D59962-DEA7-44E3-9997-B4EDF5A1CACF}" destId="{9DF60359-8467-4723-99FD-85871309B8C8}" srcOrd="2" destOrd="0" presId="urn:microsoft.com/office/officeart/2005/8/layout/list1"/>
    <dgm:cxn modelId="{BBEFFCA5-D030-4B96-88BD-1F14D96CB27F}" type="presParOf" srcId="{52D59962-DEA7-44E3-9997-B4EDF5A1CACF}" destId="{9004E5D7-5E1F-49BA-8B2F-43EC0FAF557B}" srcOrd="3" destOrd="0" presId="urn:microsoft.com/office/officeart/2005/8/layout/list1"/>
    <dgm:cxn modelId="{C1B2E149-F0F8-4E71-A113-1EFC158E059F}" type="presParOf" srcId="{52D59962-DEA7-44E3-9997-B4EDF5A1CACF}" destId="{D27B4482-0314-4F41-91E9-EEF46B7FD00E}" srcOrd="4" destOrd="0" presId="urn:microsoft.com/office/officeart/2005/8/layout/list1"/>
    <dgm:cxn modelId="{E797517B-C23E-4F06-A67F-1F0727E59B52}" type="presParOf" srcId="{D27B4482-0314-4F41-91E9-EEF46B7FD00E}" destId="{BEC69995-DF74-4AF8-9B71-7C020A1E559A}" srcOrd="0" destOrd="0" presId="urn:microsoft.com/office/officeart/2005/8/layout/list1"/>
    <dgm:cxn modelId="{1AFFF28D-5532-4AF1-8B5E-DAC84BCB992B}" type="presParOf" srcId="{D27B4482-0314-4F41-91E9-EEF46B7FD00E}" destId="{CD24473C-8545-4834-A1AF-8677E8A1FAEF}" srcOrd="1" destOrd="0" presId="urn:microsoft.com/office/officeart/2005/8/layout/list1"/>
    <dgm:cxn modelId="{72761C4A-19BD-46BC-9C3B-A47D40960BEB}" type="presParOf" srcId="{52D59962-DEA7-44E3-9997-B4EDF5A1CACF}" destId="{74F45ECC-E987-4F67-9C12-F9AA4EAA5404}" srcOrd="5" destOrd="0" presId="urn:microsoft.com/office/officeart/2005/8/layout/list1"/>
    <dgm:cxn modelId="{ECC9BDFB-4EB1-4C11-ADFB-BDCC6BAD1FF4}" type="presParOf" srcId="{52D59962-DEA7-44E3-9997-B4EDF5A1CACF}" destId="{A690059E-9BE3-48CC-8033-2739C56BD80D}" srcOrd="6" destOrd="0" presId="urn:microsoft.com/office/officeart/2005/8/layout/list1"/>
    <dgm:cxn modelId="{9FD9A3D3-2737-4EFF-86AC-06A23C0E4324}" type="presParOf" srcId="{52D59962-DEA7-44E3-9997-B4EDF5A1CACF}" destId="{24DE3594-D6BF-48F4-9CE4-23D2D503DB36}" srcOrd="7" destOrd="0" presId="urn:microsoft.com/office/officeart/2005/8/layout/list1"/>
    <dgm:cxn modelId="{93E1E6AB-9453-4A6B-B703-39C60D591E0F}" type="presParOf" srcId="{52D59962-DEA7-44E3-9997-B4EDF5A1CACF}" destId="{7B26C10D-8A23-4E80-8C26-F3B93DE05265}" srcOrd="8" destOrd="0" presId="urn:microsoft.com/office/officeart/2005/8/layout/list1"/>
    <dgm:cxn modelId="{D0AD59CC-0E60-4024-A475-83EF39235FF4}" type="presParOf" srcId="{7B26C10D-8A23-4E80-8C26-F3B93DE05265}" destId="{F4F49FB6-1000-4219-A932-23719956B956}" srcOrd="0" destOrd="0" presId="urn:microsoft.com/office/officeart/2005/8/layout/list1"/>
    <dgm:cxn modelId="{0B89706B-3C3A-4A0C-8FFC-91BD749FD978}" type="presParOf" srcId="{7B26C10D-8A23-4E80-8C26-F3B93DE05265}" destId="{956320C6-4111-472B-90E7-88D0C347C3FE}" srcOrd="1" destOrd="0" presId="urn:microsoft.com/office/officeart/2005/8/layout/list1"/>
    <dgm:cxn modelId="{73747D0D-8046-4BE7-A01A-4784F6D20C33}" type="presParOf" srcId="{52D59962-DEA7-44E3-9997-B4EDF5A1CACF}" destId="{74E20654-CEB9-4488-BE61-09C78D26CE73}" srcOrd="9" destOrd="0" presId="urn:microsoft.com/office/officeart/2005/8/layout/list1"/>
    <dgm:cxn modelId="{8B7B6A28-B616-4462-A967-0A6778687B84}" type="presParOf" srcId="{52D59962-DEA7-44E3-9997-B4EDF5A1CACF}" destId="{0691B9FB-7E4F-469A-A55E-7847CBD9F5B4}" srcOrd="10" destOrd="0" presId="urn:microsoft.com/office/officeart/2005/8/layout/lis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F563EDEE-B6D3-4957-A3F3-83B5245F6C73}" type="doc">
      <dgm:prSet loTypeId="urn:microsoft.com/office/officeart/2005/8/layout/hProcess9" loCatId="process" qsTypeId="urn:microsoft.com/office/officeart/2005/8/quickstyle/simple1" qsCatId="simple" csTypeId="urn:microsoft.com/office/officeart/2005/8/colors/colorful1#1" csCatId="colorful" phldr="1"/>
      <dgm:spPr/>
    </dgm:pt>
    <dgm:pt modelId="{2E2F4FE4-4623-4150-90FD-F3B6DBA8C36A}">
      <dgm:prSet phldrT="[Texto]"/>
      <dgm:spPr/>
      <dgm:t>
        <a:bodyPr/>
        <a:lstStyle/>
        <a:p>
          <a:r>
            <a:rPr lang="es-CO" b="1"/>
            <a:t>Cierre ciclo anterior </a:t>
          </a:r>
        </a:p>
      </dgm:t>
      <dgm:extLst/>
    </dgm:pt>
    <dgm:pt modelId="{5924CF6D-92BF-48C5-9EA4-447BF70E9FB1}" type="parTrans" cxnId="{F352DD90-BFCC-4F52-846F-2C368DF0B0A9}">
      <dgm:prSet/>
      <dgm:spPr/>
      <dgm:t>
        <a:bodyPr/>
        <a:lstStyle/>
        <a:p>
          <a:endParaRPr lang="es-CO"/>
        </a:p>
      </dgm:t>
    </dgm:pt>
    <dgm:pt modelId="{974F612A-1176-4F40-B217-72F5F3AE2C5B}" type="sibTrans" cxnId="{F352DD90-BFCC-4F52-846F-2C368DF0B0A9}">
      <dgm:prSet/>
      <dgm:spPr/>
      <dgm:t>
        <a:bodyPr/>
        <a:lstStyle/>
        <a:p>
          <a:endParaRPr lang="es-CO"/>
        </a:p>
      </dgm:t>
    </dgm:pt>
    <dgm:pt modelId="{C28756CC-646D-4175-83B2-108D4B17538E}" type="pres">
      <dgm:prSet presAssocID="{F563EDEE-B6D3-4957-A3F3-83B5245F6C73}" presName="CompostProcess" presStyleCnt="0">
        <dgm:presLayoutVars>
          <dgm:dir/>
          <dgm:resizeHandles val="exact"/>
        </dgm:presLayoutVars>
      </dgm:prSet>
      <dgm:spPr/>
    </dgm:pt>
    <dgm:pt modelId="{6B79E263-4CD9-4992-A841-41DAB0C55C73}" type="pres">
      <dgm:prSet presAssocID="{F563EDEE-B6D3-4957-A3F3-83B5245F6C73}" presName="arrow" presStyleLbl="bgShp" presStyleIdx="0" presStyleCnt="1"/>
      <dgm:spPr/>
    </dgm:pt>
    <dgm:pt modelId="{C5D9593A-C204-4256-96F2-0911FFD197F9}" type="pres">
      <dgm:prSet presAssocID="{F563EDEE-B6D3-4957-A3F3-83B5245F6C73}" presName="linearProcess" presStyleCnt="0"/>
      <dgm:spPr/>
    </dgm:pt>
    <dgm:pt modelId="{A8AA16BE-F62D-4A1B-B654-0C3A9CB1D9BB}" type="pres">
      <dgm:prSet presAssocID="{2E2F4FE4-4623-4150-90FD-F3B6DBA8C36A}" presName="textNode" presStyleLbl="node1" presStyleIdx="0" presStyleCnt="1" custScaleX="80782" custLinFactNeighborX="-8719" custLinFactNeighborY="-3005">
        <dgm:presLayoutVars>
          <dgm:bulletEnabled val="1"/>
        </dgm:presLayoutVars>
      </dgm:prSet>
      <dgm:spPr/>
      <dgm:t>
        <a:bodyPr/>
        <a:lstStyle/>
        <a:p>
          <a:endParaRPr lang="es-CO"/>
        </a:p>
      </dgm:t>
    </dgm:pt>
  </dgm:ptLst>
  <dgm:cxnLst>
    <dgm:cxn modelId="{F352DD90-BFCC-4F52-846F-2C368DF0B0A9}" srcId="{F563EDEE-B6D3-4957-A3F3-83B5245F6C73}" destId="{2E2F4FE4-4623-4150-90FD-F3B6DBA8C36A}" srcOrd="0" destOrd="0" parTransId="{5924CF6D-92BF-48C5-9EA4-447BF70E9FB1}" sibTransId="{974F612A-1176-4F40-B217-72F5F3AE2C5B}"/>
    <dgm:cxn modelId="{C301B1AD-DB77-49E2-8B62-CF9173D88A33}" type="presOf" srcId="{F563EDEE-B6D3-4957-A3F3-83B5245F6C73}" destId="{C28756CC-646D-4175-83B2-108D4B17538E}" srcOrd="0" destOrd="0" presId="urn:microsoft.com/office/officeart/2005/8/layout/hProcess9"/>
    <dgm:cxn modelId="{1E00B2F7-5976-4C1F-B72D-2AE26882DDEA}" type="presOf" srcId="{2E2F4FE4-4623-4150-90FD-F3B6DBA8C36A}" destId="{A8AA16BE-F62D-4A1B-B654-0C3A9CB1D9BB}" srcOrd="0" destOrd="0" presId="urn:microsoft.com/office/officeart/2005/8/layout/hProcess9"/>
    <dgm:cxn modelId="{37BA31D5-C60A-4CF0-B750-BEA1B8CF5803}" type="presParOf" srcId="{C28756CC-646D-4175-83B2-108D4B17538E}" destId="{6B79E263-4CD9-4992-A841-41DAB0C55C73}" srcOrd="0" destOrd="0" presId="urn:microsoft.com/office/officeart/2005/8/layout/hProcess9"/>
    <dgm:cxn modelId="{F69938B2-72BF-4897-965A-C7AD0867CF1F}" type="presParOf" srcId="{C28756CC-646D-4175-83B2-108D4B17538E}" destId="{C5D9593A-C204-4256-96F2-0911FFD197F9}" srcOrd="1" destOrd="0" presId="urn:microsoft.com/office/officeart/2005/8/layout/hProcess9"/>
    <dgm:cxn modelId="{657636B0-2589-489C-903D-F8128695FF08}" type="presParOf" srcId="{C5D9593A-C204-4256-96F2-0911FFD197F9}" destId="{A8AA16BE-F62D-4A1B-B654-0C3A9CB1D9BB}" srcOrd="0" destOrd="0" presId="urn:microsoft.com/office/officeart/2005/8/layout/hProcess9"/>
  </dgm:cxnLst>
  <dgm:bg/>
  <dgm:whole/>
  <dgm:extLst>
    <a:ext uri="http://schemas.microsoft.com/office/drawing/2008/diagram">
      <dsp:dataModelExt xmlns:dsp="http://schemas.microsoft.com/office/drawing/2008/diagram" relId="rId14"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C5CE9136-3F62-4F9B-BEF8-9514DEA26E80}" type="doc">
      <dgm:prSet loTypeId="urn:microsoft.com/office/officeart/2005/8/layout/cycle4#1" loCatId="relationship" qsTypeId="urn:microsoft.com/office/officeart/2005/8/quickstyle/simple1" qsCatId="simple" csTypeId="urn:microsoft.com/office/officeart/2005/8/colors/colorful2" csCatId="colorful" phldr="1"/>
      <dgm:spPr/>
      <dgm:t>
        <a:bodyPr/>
        <a:lstStyle/>
        <a:p>
          <a:endParaRPr lang="es-CO"/>
        </a:p>
      </dgm:t>
    </dgm:pt>
    <dgm:pt modelId="{6FB67C75-8317-4C3C-B1DD-C1564CC4AC66}">
      <dgm:prSet phldrT="[Texto]"/>
      <dgm:spPr/>
      <dgm:t>
        <a:bodyPr/>
        <a:lstStyle/>
        <a:p>
          <a:r>
            <a:rPr lang="es-CO"/>
            <a:t>A</a:t>
          </a:r>
        </a:p>
      </dgm:t>
    </dgm:pt>
    <dgm:pt modelId="{F41470B4-DA4A-41D9-9E27-E3943CDF7BDC}" type="parTrans" cxnId="{752710C5-96A8-450A-91DF-D40BAF072066}">
      <dgm:prSet/>
      <dgm:spPr/>
      <dgm:t>
        <a:bodyPr/>
        <a:lstStyle/>
        <a:p>
          <a:endParaRPr lang="es-CO"/>
        </a:p>
      </dgm:t>
    </dgm:pt>
    <dgm:pt modelId="{F2F0BD21-760E-4673-8D05-BEA208023550}" type="sibTrans" cxnId="{752710C5-96A8-450A-91DF-D40BAF072066}">
      <dgm:prSet/>
      <dgm:spPr/>
      <dgm:t>
        <a:bodyPr/>
        <a:lstStyle/>
        <a:p>
          <a:endParaRPr lang="es-CO"/>
        </a:p>
      </dgm:t>
    </dgm:pt>
    <dgm:pt modelId="{6007120E-FEEF-44D9-8FBB-01F116DAE539}">
      <dgm:prSet phldrT="[Texto]" custT="1"/>
      <dgm:spPr>
        <a:solidFill>
          <a:schemeClr val="tx2">
            <a:lumMod val="60000"/>
            <a:lumOff val="40000"/>
            <a:alpha val="90000"/>
          </a:schemeClr>
        </a:solidFill>
      </dgm:spPr>
      <dgm:t>
        <a:bodyPr/>
        <a:lstStyle/>
        <a:p>
          <a:r>
            <a:rPr lang="es-CO" sz="1100"/>
            <a:t>APRENDIZAJE ORGANIZACIONAL</a:t>
          </a:r>
        </a:p>
      </dgm:t>
    </dgm:pt>
    <dgm:pt modelId="{B25C53DE-A3A3-4946-9197-749364B0F497}" type="parTrans" cxnId="{BA8393E3-AD86-4D19-9DAF-6CB76E2649C1}">
      <dgm:prSet/>
      <dgm:spPr/>
      <dgm:t>
        <a:bodyPr/>
        <a:lstStyle/>
        <a:p>
          <a:endParaRPr lang="es-CO"/>
        </a:p>
      </dgm:t>
    </dgm:pt>
    <dgm:pt modelId="{3ACE4FC8-7F4F-4DEF-8098-BBC70F63895F}" type="sibTrans" cxnId="{BA8393E3-AD86-4D19-9DAF-6CB76E2649C1}">
      <dgm:prSet/>
      <dgm:spPr/>
      <dgm:t>
        <a:bodyPr/>
        <a:lstStyle/>
        <a:p>
          <a:endParaRPr lang="es-CO"/>
        </a:p>
      </dgm:t>
    </dgm:pt>
    <dgm:pt modelId="{23C9EF4E-6B2F-422A-A8CE-C2DBDCF9CAC7}">
      <dgm:prSet phldrT="[Texto]"/>
      <dgm:spPr/>
      <dgm:t>
        <a:bodyPr/>
        <a:lstStyle/>
        <a:p>
          <a:r>
            <a:rPr lang="es-CO"/>
            <a:t>P</a:t>
          </a:r>
        </a:p>
      </dgm:t>
    </dgm:pt>
    <dgm:pt modelId="{3059A49F-BFE3-4D53-AF6E-E9692A2AA1FB}" type="parTrans" cxnId="{4BE2EDDF-4006-412B-B24C-152A24802F5A}">
      <dgm:prSet/>
      <dgm:spPr/>
      <dgm:t>
        <a:bodyPr/>
        <a:lstStyle/>
        <a:p>
          <a:endParaRPr lang="es-CO"/>
        </a:p>
      </dgm:t>
    </dgm:pt>
    <dgm:pt modelId="{66864A1B-4305-4F40-8EAC-BC8DCF0E02A4}" type="sibTrans" cxnId="{4BE2EDDF-4006-412B-B24C-152A24802F5A}">
      <dgm:prSet/>
      <dgm:spPr/>
      <dgm:t>
        <a:bodyPr/>
        <a:lstStyle/>
        <a:p>
          <a:endParaRPr lang="es-CO"/>
        </a:p>
      </dgm:t>
    </dgm:pt>
    <dgm:pt modelId="{4F4E9BDB-63EC-416B-9457-A78E9810CF03}">
      <dgm:prSet phldrT="[Texto]"/>
      <dgm:spPr/>
      <dgm:t>
        <a:bodyPr/>
        <a:lstStyle/>
        <a:p>
          <a:r>
            <a:rPr lang="es-CO"/>
            <a:t>H</a:t>
          </a:r>
        </a:p>
      </dgm:t>
    </dgm:pt>
    <dgm:pt modelId="{FCA0ABE9-D30C-423E-89BB-179CD1ABC8B7}" type="parTrans" cxnId="{51F9770D-7A4A-4375-A874-CCFF9F5F03C7}">
      <dgm:prSet/>
      <dgm:spPr/>
      <dgm:t>
        <a:bodyPr/>
        <a:lstStyle/>
        <a:p>
          <a:endParaRPr lang="es-CO"/>
        </a:p>
      </dgm:t>
    </dgm:pt>
    <dgm:pt modelId="{78353E2A-FE12-458E-A3B4-0E5C42FF883E}" type="sibTrans" cxnId="{51F9770D-7A4A-4375-A874-CCFF9F5F03C7}">
      <dgm:prSet/>
      <dgm:spPr/>
      <dgm:t>
        <a:bodyPr/>
        <a:lstStyle/>
        <a:p>
          <a:endParaRPr lang="es-CO"/>
        </a:p>
      </dgm:t>
    </dgm:pt>
    <dgm:pt modelId="{E3A0B0CE-84AE-4F1C-BF5A-92C9FC01363E}">
      <dgm:prSet phldrT="[Texto]" custT="1"/>
      <dgm:spPr>
        <a:solidFill>
          <a:schemeClr val="tx2">
            <a:lumMod val="60000"/>
            <a:lumOff val="40000"/>
            <a:alpha val="90000"/>
          </a:schemeClr>
        </a:solidFill>
      </dgm:spPr>
      <dgm:t>
        <a:bodyPr anchor="ctr"/>
        <a:lstStyle/>
        <a:p>
          <a:pPr algn="l"/>
          <a:r>
            <a:rPr lang="es-CO" sz="800"/>
            <a:t> </a:t>
          </a:r>
          <a:r>
            <a:rPr lang="es-CO" sz="1100"/>
            <a:t>DIAGNOSTICO INICIAL</a:t>
          </a:r>
          <a:endParaRPr lang="es-CO" sz="1100" b="0"/>
        </a:p>
      </dgm:t>
    </dgm:pt>
    <dgm:pt modelId="{0E811770-D9C5-47B8-A0EB-6A85DC403AD5}" type="parTrans" cxnId="{8F0C52CD-4CAC-4433-A0D1-F8D6B7B868E9}">
      <dgm:prSet/>
      <dgm:spPr/>
      <dgm:t>
        <a:bodyPr/>
        <a:lstStyle/>
        <a:p>
          <a:endParaRPr lang="es-CO"/>
        </a:p>
      </dgm:t>
    </dgm:pt>
    <dgm:pt modelId="{8B60F482-C107-42BC-806C-CCFC6C44CC7C}" type="sibTrans" cxnId="{8F0C52CD-4CAC-4433-A0D1-F8D6B7B868E9}">
      <dgm:prSet/>
      <dgm:spPr/>
      <dgm:t>
        <a:bodyPr/>
        <a:lstStyle/>
        <a:p>
          <a:endParaRPr lang="es-CO"/>
        </a:p>
      </dgm:t>
    </dgm:pt>
    <dgm:pt modelId="{7915C48A-3F66-4A08-8F05-33F7730B6884}">
      <dgm:prSet phldrT="[Texto]" custT="1"/>
      <dgm:spPr>
        <a:solidFill>
          <a:schemeClr val="tx2">
            <a:lumMod val="60000"/>
            <a:lumOff val="40000"/>
          </a:schemeClr>
        </a:solidFill>
      </dgm:spPr>
      <dgm:t>
        <a:bodyPr/>
        <a:lstStyle/>
        <a:p>
          <a:r>
            <a:rPr lang="es-CO" sz="1100"/>
            <a:t>CONFORMACION DE GRUPOS DE AUTO EVALUACION </a:t>
          </a:r>
        </a:p>
      </dgm:t>
    </dgm:pt>
    <dgm:pt modelId="{8485FA79-390A-4363-B519-17012F439CCF}" type="parTrans" cxnId="{2A7CE155-182F-438C-B563-35DA0194512C}">
      <dgm:prSet/>
      <dgm:spPr/>
      <dgm:t>
        <a:bodyPr/>
        <a:lstStyle/>
        <a:p>
          <a:endParaRPr lang="es-CO"/>
        </a:p>
      </dgm:t>
    </dgm:pt>
    <dgm:pt modelId="{801EEF67-EDA8-4102-9ADA-57C45FAD331D}" type="sibTrans" cxnId="{2A7CE155-182F-438C-B563-35DA0194512C}">
      <dgm:prSet/>
      <dgm:spPr/>
      <dgm:t>
        <a:bodyPr/>
        <a:lstStyle/>
        <a:p>
          <a:endParaRPr lang="es-CO"/>
        </a:p>
      </dgm:t>
    </dgm:pt>
    <dgm:pt modelId="{11AF9908-728F-4A91-BD38-467A72A99C0E}">
      <dgm:prSet phldrT="[Texto]" custT="1"/>
      <dgm:spPr>
        <a:solidFill>
          <a:schemeClr val="tx2">
            <a:lumMod val="60000"/>
            <a:lumOff val="40000"/>
            <a:alpha val="90000"/>
          </a:schemeClr>
        </a:solidFill>
      </dgm:spPr>
      <dgm:t>
        <a:bodyPr anchor="ctr"/>
        <a:lstStyle/>
        <a:p>
          <a:pPr algn="l"/>
          <a:r>
            <a:rPr lang="es-CO" sz="1100" b="0"/>
            <a:t>LISTADO DE PROCESOS A PRIORIZAR</a:t>
          </a:r>
        </a:p>
      </dgm:t>
    </dgm:pt>
    <dgm:pt modelId="{5D350EE1-7936-49C5-A294-CD63794F54A1}" type="parTrans" cxnId="{C50C4373-1C5D-4D23-968C-AF41F3D1CDC9}">
      <dgm:prSet/>
      <dgm:spPr/>
      <dgm:t>
        <a:bodyPr/>
        <a:lstStyle/>
        <a:p>
          <a:endParaRPr lang="es-CO"/>
        </a:p>
      </dgm:t>
    </dgm:pt>
    <dgm:pt modelId="{86DB7D85-0FF3-4ACF-B195-288F1C00FBF1}" type="sibTrans" cxnId="{C50C4373-1C5D-4D23-968C-AF41F3D1CDC9}">
      <dgm:prSet/>
      <dgm:spPr/>
      <dgm:t>
        <a:bodyPr/>
        <a:lstStyle/>
        <a:p>
          <a:endParaRPr lang="es-CO"/>
        </a:p>
      </dgm:t>
    </dgm:pt>
    <dgm:pt modelId="{64119DBB-34A3-415D-A6C7-9968B7F9948C}">
      <dgm:prSet phldrT="[Texto]" custT="1"/>
      <dgm:spPr>
        <a:solidFill>
          <a:schemeClr val="tx2">
            <a:lumMod val="60000"/>
            <a:lumOff val="40000"/>
            <a:alpha val="90000"/>
          </a:schemeClr>
        </a:solidFill>
      </dgm:spPr>
      <dgm:t>
        <a:bodyPr anchor="ctr"/>
        <a:lstStyle/>
        <a:p>
          <a:pPr algn="l"/>
          <a:r>
            <a:rPr lang="es-CO" sz="1100" b="0"/>
            <a:t>PRIORIZACION</a:t>
          </a:r>
        </a:p>
      </dgm:t>
    </dgm:pt>
    <dgm:pt modelId="{48C35F40-B481-49DF-B91A-90C8CC00BFD7}" type="parTrans" cxnId="{F533CB7F-3D6D-46A7-B9B2-EB01E2161688}">
      <dgm:prSet/>
      <dgm:spPr/>
      <dgm:t>
        <a:bodyPr/>
        <a:lstStyle/>
        <a:p>
          <a:endParaRPr lang="es-CO"/>
        </a:p>
      </dgm:t>
    </dgm:pt>
    <dgm:pt modelId="{7F69E7F0-C9D7-40BD-ABF8-AF0007619527}" type="sibTrans" cxnId="{F533CB7F-3D6D-46A7-B9B2-EB01E2161688}">
      <dgm:prSet/>
      <dgm:spPr/>
      <dgm:t>
        <a:bodyPr/>
        <a:lstStyle/>
        <a:p>
          <a:endParaRPr lang="es-CO"/>
        </a:p>
      </dgm:t>
    </dgm:pt>
    <dgm:pt modelId="{955F5B01-0214-4A2A-907F-B6E506AE0710}">
      <dgm:prSet phldrT="[Texto]" custT="1"/>
      <dgm:spPr>
        <a:solidFill>
          <a:schemeClr val="tx2">
            <a:lumMod val="60000"/>
            <a:lumOff val="40000"/>
            <a:alpha val="90000"/>
          </a:schemeClr>
        </a:solidFill>
      </dgm:spPr>
      <dgm:t>
        <a:bodyPr anchor="ctr"/>
        <a:lstStyle/>
        <a:p>
          <a:pPr algn="l"/>
          <a:r>
            <a:rPr lang="es-CO" sz="1100" b="0"/>
            <a:t>DEFINICION DE CALIDAD ESPERADA -OBSERVADA- BRECHAS</a:t>
          </a:r>
        </a:p>
      </dgm:t>
    </dgm:pt>
    <dgm:pt modelId="{CDDB48E9-0440-41EE-A518-2A1A3FFCC7F6}" type="parTrans" cxnId="{7BFFC8D5-8CD6-4374-BB5C-14F0DE495B80}">
      <dgm:prSet/>
      <dgm:spPr/>
      <dgm:t>
        <a:bodyPr/>
        <a:lstStyle/>
        <a:p>
          <a:endParaRPr lang="es-CO"/>
        </a:p>
      </dgm:t>
    </dgm:pt>
    <dgm:pt modelId="{BC10690C-39BF-4B57-93E5-9321C8570372}" type="sibTrans" cxnId="{7BFFC8D5-8CD6-4374-BB5C-14F0DE495B80}">
      <dgm:prSet/>
      <dgm:spPr/>
      <dgm:t>
        <a:bodyPr/>
        <a:lstStyle/>
        <a:p>
          <a:endParaRPr lang="es-CO"/>
        </a:p>
      </dgm:t>
    </dgm:pt>
    <dgm:pt modelId="{C73441F0-7952-4939-B885-674B00E1775B}">
      <dgm:prSet phldrT="[Texto]"/>
      <dgm:spPr>
        <a:solidFill>
          <a:schemeClr val="tx2">
            <a:lumMod val="60000"/>
            <a:lumOff val="40000"/>
            <a:alpha val="90000"/>
          </a:schemeClr>
        </a:solidFill>
      </dgm:spPr>
      <dgm:t>
        <a:bodyPr anchor="ctr"/>
        <a:lstStyle/>
        <a:p>
          <a:pPr algn="l"/>
          <a:endParaRPr lang="es-CO" sz="3600"/>
        </a:p>
      </dgm:t>
    </dgm:pt>
    <dgm:pt modelId="{6FFCB004-29F8-4216-87A9-CAE1145D0A30}" type="parTrans" cxnId="{A7C95ABA-221C-4FBB-9909-DB7C5C261F13}">
      <dgm:prSet/>
      <dgm:spPr/>
      <dgm:t>
        <a:bodyPr/>
        <a:lstStyle/>
        <a:p>
          <a:endParaRPr lang="es-CO"/>
        </a:p>
      </dgm:t>
    </dgm:pt>
    <dgm:pt modelId="{B51C5043-EB18-4814-8A4A-41103C756E0E}" type="sibTrans" cxnId="{A7C95ABA-221C-4FBB-9909-DB7C5C261F13}">
      <dgm:prSet/>
      <dgm:spPr/>
      <dgm:t>
        <a:bodyPr/>
        <a:lstStyle/>
        <a:p>
          <a:endParaRPr lang="es-CO"/>
        </a:p>
      </dgm:t>
    </dgm:pt>
    <dgm:pt modelId="{A651773A-79BF-4289-A41E-B2B270FEFA28}">
      <dgm:prSet phldrT="[Texto]"/>
      <dgm:spPr/>
      <dgm:t>
        <a:bodyPr/>
        <a:lstStyle/>
        <a:p>
          <a:r>
            <a:rPr lang="es-CO"/>
            <a:t>V</a:t>
          </a:r>
        </a:p>
      </dgm:t>
    </dgm:pt>
    <dgm:pt modelId="{421579C7-3A8F-41A5-A71E-1808BA60583F}" type="sibTrans" cxnId="{59E2DFF2-C3B1-48F8-A37A-1212EF80C75C}">
      <dgm:prSet/>
      <dgm:spPr/>
      <dgm:t>
        <a:bodyPr/>
        <a:lstStyle/>
        <a:p>
          <a:endParaRPr lang="es-CO"/>
        </a:p>
      </dgm:t>
    </dgm:pt>
    <dgm:pt modelId="{2D2C61F7-ECBA-4D5E-9D08-79088D55B96E}" type="parTrans" cxnId="{59E2DFF2-C3B1-48F8-A37A-1212EF80C75C}">
      <dgm:prSet/>
      <dgm:spPr/>
      <dgm:t>
        <a:bodyPr/>
        <a:lstStyle/>
        <a:p>
          <a:endParaRPr lang="es-CO"/>
        </a:p>
      </dgm:t>
    </dgm:pt>
    <dgm:pt modelId="{5D6AE3AA-E8AC-412E-A915-EFE685C42E15}">
      <dgm:prSet phldrT="[Texto]" custT="1"/>
      <dgm:spPr>
        <a:solidFill>
          <a:schemeClr val="tx2">
            <a:lumMod val="60000"/>
            <a:lumOff val="40000"/>
            <a:alpha val="90000"/>
          </a:schemeClr>
        </a:solidFill>
      </dgm:spPr>
      <dgm:t>
        <a:bodyPr/>
        <a:lstStyle/>
        <a:p>
          <a:r>
            <a:rPr lang="es-CO" sz="1100"/>
            <a:t>SEGUIMIENTO A PLAN DE MEJORAMIENTO</a:t>
          </a:r>
        </a:p>
      </dgm:t>
    </dgm:pt>
    <dgm:pt modelId="{AC802C49-A08E-4280-9CFE-E4F1634EB393}" type="sibTrans" cxnId="{93C57328-07A6-4CA1-8D4E-2F8C2CCD9AE7}">
      <dgm:prSet/>
      <dgm:spPr/>
      <dgm:t>
        <a:bodyPr/>
        <a:lstStyle/>
        <a:p>
          <a:endParaRPr lang="es-CO"/>
        </a:p>
      </dgm:t>
    </dgm:pt>
    <dgm:pt modelId="{BA8B5630-4563-4A70-9E2A-97AAEB131BA2}" type="parTrans" cxnId="{93C57328-07A6-4CA1-8D4E-2F8C2CCD9AE7}">
      <dgm:prSet/>
      <dgm:spPr/>
      <dgm:t>
        <a:bodyPr/>
        <a:lstStyle/>
        <a:p>
          <a:endParaRPr lang="es-CO"/>
        </a:p>
      </dgm:t>
    </dgm:pt>
    <dgm:pt modelId="{A80FCC07-08FF-43EC-9A3E-86F8563D481C}">
      <dgm:prSet phldrT="[Texto]" custT="1"/>
      <dgm:spPr>
        <a:solidFill>
          <a:schemeClr val="tx2">
            <a:lumMod val="60000"/>
            <a:lumOff val="40000"/>
            <a:alpha val="90000"/>
          </a:schemeClr>
        </a:solidFill>
      </dgm:spPr>
      <dgm:t>
        <a:bodyPr anchor="ctr"/>
        <a:lstStyle/>
        <a:p>
          <a:pPr algn="l"/>
          <a:r>
            <a:rPr lang="es-CO" sz="1100" b="0"/>
            <a:t>ELABORACION DE PLAN DE MEJORAMIENTO</a:t>
          </a:r>
        </a:p>
      </dgm:t>
    </dgm:pt>
    <dgm:pt modelId="{8B8BCB82-6AE7-4C66-8CBE-4B28640E9A6C}" type="parTrans" cxnId="{880CB837-2EFA-47CB-B5A1-2B84052B341D}">
      <dgm:prSet/>
      <dgm:spPr/>
      <dgm:t>
        <a:bodyPr/>
        <a:lstStyle/>
        <a:p>
          <a:endParaRPr lang="es-CO"/>
        </a:p>
      </dgm:t>
    </dgm:pt>
    <dgm:pt modelId="{CD63837B-C01E-48EB-A1E9-4359674EF2D5}" type="sibTrans" cxnId="{880CB837-2EFA-47CB-B5A1-2B84052B341D}">
      <dgm:prSet/>
      <dgm:spPr/>
      <dgm:t>
        <a:bodyPr/>
        <a:lstStyle/>
        <a:p>
          <a:endParaRPr lang="es-CO"/>
        </a:p>
      </dgm:t>
    </dgm:pt>
    <dgm:pt modelId="{EEC02DD2-3A82-4F72-B91B-03F1BD344536}">
      <dgm:prSet phldrT="[Texto]" custT="1"/>
      <dgm:spPr>
        <a:solidFill>
          <a:schemeClr val="tx2">
            <a:lumMod val="60000"/>
            <a:lumOff val="40000"/>
            <a:alpha val="90000"/>
          </a:schemeClr>
        </a:solidFill>
      </dgm:spPr>
      <dgm:t>
        <a:bodyPr/>
        <a:lstStyle/>
        <a:p>
          <a:r>
            <a:rPr lang="es-CO" sz="1100"/>
            <a:t>AUDITORIAS INTERNAS</a:t>
          </a:r>
        </a:p>
      </dgm:t>
    </dgm:pt>
    <dgm:pt modelId="{87080331-DF04-42A7-AFCF-CB3134AEE102}" type="parTrans" cxnId="{C811E2EC-A4D2-4B17-9E43-A2AC6E876AEA}">
      <dgm:prSet/>
      <dgm:spPr/>
      <dgm:t>
        <a:bodyPr/>
        <a:lstStyle/>
        <a:p>
          <a:endParaRPr lang="es-CO"/>
        </a:p>
      </dgm:t>
    </dgm:pt>
    <dgm:pt modelId="{AFBA9246-431F-4011-9F1F-8F41089297A7}" type="sibTrans" cxnId="{C811E2EC-A4D2-4B17-9E43-A2AC6E876AEA}">
      <dgm:prSet/>
      <dgm:spPr/>
      <dgm:t>
        <a:bodyPr/>
        <a:lstStyle/>
        <a:p>
          <a:endParaRPr lang="es-CO"/>
        </a:p>
      </dgm:t>
    </dgm:pt>
    <dgm:pt modelId="{EBD69AF7-4979-4FAE-8368-823BB3A8A2D3}">
      <dgm:prSet phldrT="[Texto]" custT="1"/>
      <dgm:spPr>
        <a:solidFill>
          <a:schemeClr val="tx2">
            <a:lumMod val="60000"/>
            <a:lumOff val="40000"/>
            <a:alpha val="90000"/>
          </a:schemeClr>
        </a:solidFill>
      </dgm:spPr>
      <dgm:t>
        <a:bodyPr anchor="ctr"/>
        <a:lstStyle/>
        <a:p>
          <a:pPr algn="l"/>
          <a:r>
            <a:rPr lang="es-CO" sz="1100" b="0"/>
            <a:t>AUTO EVALUACION </a:t>
          </a:r>
        </a:p>
      </dgm:t>
    </dgm:pt>
    <dgm:pt modelId="{5E9F84FB-3B98-4232-8184-AAC9A93726B9}" type="parTrans" cxnId="{AE705CCA-EBC0-46B5-948F-550604E37B54}">
      <dgm:prSet/>
      <dgm:spPr/>
      <dgm:t>
        <a:bodyPr/>
        <a:lstStyle/>
        <a:p>
          <a:endParaRPr lang="es-CO"/>
        </a:p>
      </dgm:t>
    </dgm:pt>
    <dgm:pt modelId="{3092EDC2-37E7-4071-B3CD-521871C76D17}" type="sibTrans" cxnId="{AE705CCA-EBC0-46B5-948F-550604E37B54}">
      <dgm:prSet/>
      <dgm:spPr/>
      <dgm:t>
        <a:bodyPr/>
        <a:lstStyle/>
        <a:p>
          <a:endParaRPr lang="es-CO"/>
        </a:p>
      </dgm:t>
    </dgm:pt>
    <dgm:pt modelId="{1B2C66BD-8A4D-4A01-A1F1-5561BC9742B5}" type="pres">
      <dgm:prSet presAssocID="{C5CE9136-3F62-4F9B-BEF8-9514DEA26E80}" presName="cycleMatrixDiagram" presStyleCnt="0">
        <dgm:presLayoutVars>
          <dgm:chMax val="1"/>
          <dgm:dir/>
          <dgm:animLvl val="lvl"/>
          <dgm:resizeHandles val="exact"/>
        </dgm:presLayoutVars>
      </dgm:prSet>
      <dgm:spPr/>
      <dgm:t>
        <a:bodyPr/>
        <a:lstStyle/>
        <a:p>
          <a:endParaRPr lang="es-CO"/>
        </a:p>
      </dgm:t>
    </dgm:pt>
    <dgm:pt modelId="{F7EDB771-992C-4F49-884C-DFCA5836FB31}" type="pres">
      <dgm:prSet presAssocID="{C5CE9136-3F62-4F9B-BEF8-9514DEA26E80}" presName="children" presStyleCnt="0"/>
      <dgm:spPr/>
    </dgm:pt>
    <dgm:pt modelId="{72A65D75-5EC0-413F-8AC4-805BE6EE382C}" type="pres">
      <dgm:prSet presAssocID="{C5CE9136-3F62-4F9B-BEF8-9514DEA26E80}" presName="child1group" presStyleCnt="0"/>
      <dgm:spPr/>
    </dgm:pt>
    <dgm:pt modelId="{44ABF2D4-8CD8-4FD5-B059-2027E6ACD578}" type="pres">
      <dgm:prSet presAssocID="{C5CE9136-3F62-4F9B-BEF8-9514DEA26E80}" presName="child1" presStyleLbl="bgAcc1" presStyleIdx="0" presStyleCnt="4" custLinFactNeighborX="-4735" custLinFactNeighborY="19319"/>
      <dgm:spPr/>
      <dgm:t>
        <a:bodyPr/>
        <a:lstStyle/>
        <a:p>
          <a:endParaRPr lang="es-CO"/>
        </a:p>
      </dgm:t>
    </dgm:pt>
    <dgm:pt modelId="{DCFBAA1F-C306-4B0C-A0D6-9D6AA3D738A4}" type="pres">
      <dgm:prSet presAssocID="{C5CE9136-3F62-4F9B-BEF8-9514DEA26E80}" presName="child1Text" presStyleLbl="bgAcc1" presStyleIdx="0" presStyleCnt="4">
        <dgm:presLayoutVars>
          <dgm:bulletEnabled val="1"/>
        </dgm:presLayoutVars>
      </dgm:prSet>
      <dgm:spPr/>
      <dgm:t>
        <a:bodyPr/>
        <a:lstStyle/>
        <a:p>
          <a:endParaRPr lang="es-CO"/>
        </a:p>
      </dgm:t>
    </dgm:pt>
    <dgm:pt modelId="{D9E72562-F135-42F4-B3F1-8FC58CF71674}" type="pres">
      <dgm:prSet presAssocID="{C5CE9136-3F62-4F9B-BEF8-9514DEA26E80}" presName="child2group" presStyleCnt="0"/>
      <dgm:spPr/>
    </dgm:pt>
    <dgm:pt modelId="{F9064379-76CE-4528-8B03-76695C5CCC1B}" type="pres">
      <dgm:prSet presAssocID="{C5CE9136-3F62-4F9B-BEF8-9514DEA26E80}" presName="child2" presStyleLbl="bgAcc1" presStyleIdx="1" presStyleCnt="4" custLinFactNeighborX="15170" custLinFactNeighborY="22653"/>
      <dgm:spPr/>
      <dgm:t>
        <a:bodyPr/>
        <a:lstStyle/>
        <a:p>
          <a:endParaRPr lang="es-CO"/>
        </a:p>
      </dgm:t>
    </dgm:pt>
    <dgm:pt modelId="{D189BED5-C7E9-4C0C-85CE-A19F114692EF}" type="pres">
      <dgm:prSet presAssocID="{C5CE9136-3F62-4F9B-BEF8-9514DEA26E80}" presName="child2Text" presStyleLbl="bgAcc1" presStyleIdx="1" presStyleCnt="4">
        <dgm:presLayoutVars>
          <dgm:bulletEnabled val="1"/>
        </dgm:presLayoutVars>
      </dgm:prSet>
      <dgm:spPr/>
      <dgm:t>
        <a:bodyPr/>
        <a:lstStyle/>
        <a:p>
          <a:endParaRPr lang="es-CO"/>
        </a:p>
      </dgm:t>
    </dgm:pt>
    <dgm:pt modelId="{1F18FBF8-D18A-4DD8-89A3-23BB0011EFE7}" type="pres">
      <dgm:prSet presAssocID="{C5CE9136-3F62-4F9B-BEF8-9514DEA26E80}" presName="child3group" presStyleCnt="0"/>
      <dgm:spPr/>
    </dgm:pt>
    <dgm:pt modelId="{B3805D4B-BF32-46C9-B8EF-3DAB869860ED}" type="pres">
      <dgm:prSet presAssocID="{C5CE9136-3F62-4F9B-BEF8-9514DEA26E80}" presName="child3" presStyleLbl="bgAcc1" presStyleIdx="2" presStyleCnt="4" custScaleX="110309" custScaleY="167223" custLinFactNeighborX="18454" custLinFactNeighborY="-20331"/>
      <dgm:spPr/>
      <dgm:t>
        <a:bodyPr/>
        <a:lstStyle/>
        <a:p>
          <a:endParaRPr lang="es-CO"/>
        </a:p>
      </dgm:t>
    </dgm:pt>
    <dgm:pt modelId="{0B0DB964-C2A1-409E-A5B1-8947C00E6490}" type="pres">
      <dgm:prSet presAssocID="{C5CE9136-3F62-4F9B-BEF8-9514DEA26E80}" presName="child3Text" presStyleLbl="bgAcc1" presStyleIdx="2" presStyleCnt="4">
        <dgm:presLayoutVars>
          <dgm:bulletEnabled val="1"/>
        </dgm:presLayoutVars>
      </dgm:prSet>
      <dgm:spPr/>
      <dgm:t>
        <a:bodyPr/>
        <a:lstStyle/>
        <a:p>
          <a:endParaRPr lang="es-CO"/>
        </a:p>
      </dgm:t>
    </dgm:pt>
    <dgm:pt modelId="{5BFCA603-FE8E-4D18-9DB6-CC2262D5F697}" type="pres">
      <dgm:prSet presAssocID="{C5CE9136-3F62-4F9B-BEF8-9514DEA26E80}" presName="child4group" presStyleCnt="0"/>
      <dgm:spPr/>
    </dgm:pt>
    <dgm:pt modelId="{0A6DD03D-2AF2-4D95-B3C1-DFD661A9790B}" type="pres">
      <dgm:prSet presAssocID="{C5CE9136-3F62-4F9B-BEF8-9514DEA26E80}" presName="child4" presStyleLbl="bgAcc1" presStyleIdx="3" presStyleCnt="4" custScaleY="166005" custLinFactNeighborX="-6426" custLinFactNeighborY="-15664"/>
      <dgm:spPr/>
      <dgm:t>
        <a:bodyPr/>
        <a:lstStyle/>
        <a:p>
          <a:endParaRPr lang="es-CO"/>
        </a:p>
      </dgm:t>
    </dgm:pt>
    <dgm:pt modelId="{A7822955-FC2D-48CF-B094-20171369CE8B}" type="pres">
      <dgm:prSet presAssocID="{C5CE9136-3F62-4F9B-BEF8-9514DEA26E80}" presName="child4Text" presStyleLbl="bgAcc1" presStyleIdx="3" presStyleCnt="4">
        <dgm:presLayoutVars>
          <dgm:bulletEnabled val="1"/>
        </dgm:presLayoutVars>
      </dgm:prSet>
      <dgm:spPr/>
      <dgm:t>
        <a:bodyPr/>
        <a:lstStyle/>
        <a:p>
          <a:endParaRPr lang="es-CO"/>
        </a:p>
      </dgm:t>
    </dgm:pt>
    <dgm:pt modelId="{321FBD61-D9A5-4CE7-9E8F-01F14728F619}" type="pres">
      <dgm:prSet presAssocID="{C5CE9136-3F62-4F9B-BEF8-9514DEA26E80}" presName="childPlaceholder" presStyleCnt="0"/>
      <dgm:spPr/>
    </dgm:pt>
    <dgm:pt modelId="{FBBADB66-473B-4DF1-8457-3952D530BAA8}" type="pres">
      <dgm:prSet presAssocID="{C5CE9136-3F62-4F9B-BEF8-9514DEA26E80}" presName="circle" presStyleCnt="0"/>
      <dgm:spPr/>
    </dgm:pt>
    <dgm:pt modelId="{83DCDFCE-5109-4AA2-8DF5-4808B1D26AA4}" type="pres">
      <dgm:prSet presAssocID="{C5CE9136-3F62-4F9B-BEF8-9514DEA26E80}" presName="quadrant1" presStyleLbl="node1" presStyleIdx="0" presStyleCnt="4" custScaleX="57629" custScaleY="67766" custLinFactNeighborX="13167" custLinFactNeighborY="1197">
        <dgm:presLayoutVars>
          <dgm:chMax val="1"/>
          <dgm:bulletEnabled val="1"/>
        </dgm:presLayoutVars>
      </dgm:prSet>
      <dgm:spPr/>
      <dgm:t>
        <a:bodyPr/>
        <a:lstStyle/>
        <a:p>
          <a:endParaRPr lang="es-CO"/>
        </a:p>
      </dgm:t>
    </dgm:pt>
    <dgm:pt modelId="{47782053-EDC0-4E5E-9894-B0F6C99895D4}" type="pres">
      <dgm:prSet presAssocID="{C5CE9136-3F62-4F9B-BEF8-9514DEA26E80}" presName="quadrant2" presStyleLbl="node1" presStyleIdx="1" presStyleCnt="4" custAng="0" custScaleX="60314" custScaleY="68564" custLinFactNeighborX="-21546" custLinFactNeighborY="2793">
        <dgm:presLayoutVars>
          <dgm:chMax val="1"/>
          <dgm:bulletEnabled val="1"/>
        </dgm:presLayoutVars>
      </dgm:prSet>
      <dgm:spPr/>
      <dgm:t>
        <a:bodyPr/>
        <a:lstStyle/>
        <a:p>
          <a:endParaRPr lang="es-CO"/>
        </a:p>
      </dgm:t>
    </dgm:pt>
    <dgm:pt modelId="{74388DC5-3FDF-4EB8-ACB0-F47A8F2274F6}" type="pres">
      <dgm:prSet presAssocID="{C5CE9136-3F62-4F9B-BEF8-9514DEA26E80}" presName="quadrant3" presStyleLbl="node1" presStyleIdx="2" presStyleCnt="4" custScaleX="59019" custScaleY="59534" custLinFactNeighborX="-20533" custLinFactNeighborY="-31476">
        <dgm:presLayoutVars>
          <dgm:chMax val="1"/>
          <dgm:bulletEnabled val="1"/>
        </dgm:presLayoutVars>
      </dgm:prSet>
      <dgm:spPr/>
      <dgm:t>
        <a:bodyPr/>
        <a:lstStyle/>
        <a:p>
          <a:endParaRPr lang="es-CO"/>
        </a:p>
      </dgm:t>
    </dgm:pt>
    <dgm:pt modelId="{B6D5DDC4-95D3-433F-8BAE-66A066E0F259}" type="pres">
      <dgm:prSet presAssocID="{C5CE9136-3F62-4F9B-BEF8-9514DEA26E80}" presName="quadrant4" presStyleLbl="node1" presStyleIdx="3" presStyleCnt="4" custScaleX="55235" custScaleY="59624" custLinFactNeighborX="12369" custLinFactNeighborY="-31122">
        <dgm:presLayoutVars>
          <dgm:chMax val="1"/>
          <dgm:bulletEnabled val="1"/>
        </dgm:presLayoutVars>
      </dgm:prSet>
      <dgm:spPr/>
      <dgm:t>
        <a:bodyPr/>
        <a:lstStyle/>
        <a:p>
          <a:endParaRPr lang="es-CO"/>
        </a:p>
      </dgm:t>
    </dgm:pt>
    <dgm:pt modelId="{67572D90-DA73-4549-9456-386828B34867}" type="pres">
      <dgm:prSet presAssocID="{C5CE9136-3F62-4F9B-BEF8-9514DEA26E80}" presName="quadrantPlaceholder" presStyleCnt="0"/>
      <dgm:spPr/>
    </dgm:pt>
    <dgm:pt modelId="{8735DEC6-32ED-4273-A1AD-0DF457F6B57A}" type="pres">
      <dgm:prSet presAssocID="{C5CE9136-3F62-4F9B-BEF8-9514DEA26E80}" presName="center1" presStyleLbl="fgShp" presStyleIdx="0" presStyleCnt="2" custLinFactNeighborX="-11556" custLinFactNeighborY="-30566"/>
      <dgm:spPr/>
    </dgm:pt>
    <dgm:pt modelId="{D4A370BD-5EE0-4678-AAD2-1BD2F05D7E7D}" type="pres">
      <dgm:prSet presAssocID="{C5CE9136-3F62-4F9B-BEF8-9514DEA26E80}" presName="center2" presStyleLbl="fgShp" presStyleIdx="1" presStyleCnt="2" custLinFactNeighborX="-15023" custLinFactNeighborY="-15948"/>
      <dgm:spPr/>
    </dgm:pt>
  </dgm:ptLst>
  <dgm:cxnLst>
    <dgm:cxn modelId="{D60EABD7-BBC6-43F8-88B6-B2FCE6035AA0}" type="presOf" srcId="{5D6AE3AA-E8AC-412E-A915-EFE685C42E15}" destId="{0A6DD03D-2AF2-4D95-B3C1-DFD661A9790B}" srcOrd="0" destOrd="0" presId="urn:microsoft.com/office/officeart/2005/8/layout/cycle4#1"/>
    <dgm:cxn modelId="{2A7CE155-182F-438C-B563-35DA0194512C}" srcId="{23C9EF4E-6B2F-422A-A8CE-C2DBDCF9CAC7}" destId="{7915C48A-3F66-4A08-8F05-33F7730B6884}" srcOrd="0" destOrd="0" parTransId="{8485FA79-390A-4363-B519-17012F439CCF}" sibTransId="{801EEF67-EDA8-4102-9ADA-57C45FAD331D}"/>
    <dgm:cxn modelId="{85F6A1F6-DC53-4D2B-86E5-3206E6DC0844}" type="presOf" srcId="{5D6AE3AA-E8AC-412E-A915-EFE685C42E15}" destId="{A7822955-FC2D-48CF-B094-20171369CE8B}" srcOrd="1" destOrd="0" presId="urn:microsoft.com/office/officeart/2005/8/layout/cycle4#1"/>
    <dgm:cxn modelId="{F533CB7F-3D6D-46A7-B9B2-EB01E2161688}" srcId="{4F4E9BDB-63EC-416B-9457-A78E9810CF03}" destId="{64119DBB-34A3-415D-A6C7-9968B7F9948C}" srcOrd="3" destOrd="0" parTransId="{48C35F40-B481-49DF-B91A-90C8CC00BFD7}" sibTransId="{7F69E7F0-C9D7-40BD-ABF8-AF0007619527}"/>
    <dgm:cxn modelId="{A7C95ABA-221C-4FBB-9909-DB7C5C261F13}" srcId="{4F4E9BDB-63EC-416B-9457-A78E9810CF03}" destId="{C73441F0-7952-4939-B885-674B00E1775B}" srcOrd="6" destOrd="0" parTransId="{6FFCB004-29F8-4216-87A9-CAE1145D0A30}" sibTransId="{B51C5043-EB18-4814-8A4A-41103C756E0E}"/>
    <dgm:cxn modelId="{4B65A7AA-77C4-4231-A60B-1840FBD853AD}" type="presOf" srcId="{64119DBB-34A3-415D-A6C7-9968B7F9948C}" destId="{0B0DB964-C2A1-409E-A5B1-8947C00E6490}" srcOrd="1" destOrd="3" presId="urn:microsoft.com/office/officeart/2005/8/layout/cycle4#1"/>
    <dgm:cxn modelId="{36221110-A5AD-48FE-8D53-90B0F63E346D}" type="presOf" srcId="{64119DBB-34A3-415D-A6C7-9968B7F9948C}" destId="{B3805D4B-BF32-46C9-B8EF-3DAB869860ED}" srcOrd="0" destOrd="3" presId="urn:microsoft.com/office/officeart/2005/8/layout/cycle4#1"/>
    <dgm:cxn modelId="{17DBE444-B8E7-47FA-9313-AB4845A6DA63}" type="presOf" srcId="{EBD69AF7-4979-4FAE-8368-823BB3A8A2D3}" destId="{0B0DB964-C2A1-409E-A5B1-8947C00E6490}" srcOrd="1" destOrd="1" presId="urn:microsoft.com/office/officeart/2005/8/layout/cycle4#1"/>
    <dgm:cxn modelId="{7E5FBD77-7C40-4B9A-839D-B1A66B8FAD9A}" type="presOf" srcId="{11AF9908-728F-4A91-BD38-467A72A99C0E}" destId="{B3805D4B-BF32-46C9-B8EF-3DAB869860ED}" srcOrd="0" destOrd="2" presId="urn:microsoft.com/office/officeart/2005/8/layout/cycle4#1"/>
    <dgm:cxn modelId="{9E011297-6242-47AE-AC56-E2F02878A606}" type="presOf" srcId="{E3A0B0CE-84AE-4F1C-BF5A-92C9FC01363E}" destId="{B3805D4B-BF32-46C9-B8EF-3DAB869860ED}" srcOrd="0" destOrd="0" presId="urn:microsoft.com/office/officeart/2005/8/layout/cycle4#1"/>
    <dgm:cxn modelId="{647B2F39-E682-44DF-B32B-AC28AA6D9F32}" type="presOf" srcId="{7915C48A-3F66-4A08-8F05-33F7730B6884}" destId="{F9064379-76CE-4528-8B03-76695C5CCC1B}" srcOrd="0" destOrd="0" presId="urn:microsoft.com/office/officeart/2005/8/layout/cycle4#1"/>
    <dgm:cxn modelId="{A62ED90E-3465-41F9-80AB-F15FE00DCFF8}" type="presOf" srcId="{11AF9908-728F-4A91-BD38-467A72A99C0E}" destId="{0B0DB964-C2A1-409E-A5B1-8947C00E6490}" srcOrd="1" destOrd="2" presId="urn:microsoft.com/office/officeart/2005/8/layout/cycle4#1"/>
    <dgm:cxn modelId="{EA863C03-7915-4B5A-80ED-F1ED6602A054}" type="presOf" srcId="{7915C48A-3F66-4A08-8F05-33F7730B6884}" destId="{D189BED5-C7E9-4C0C-85CE-A19F114692EF}" srcOrd="1" destOrd="0" presId="urn:microsoft.com/office/officeart/2005/8/layout/cycle4#1"/>
    <dgm:cxn modelId="{CDB5DDE6-E2FA-40B1-AD1F-90B9A52ABEC3}" type="presOf" srcId="{6007120E-FEEF-44D9-8FBB-01F116DAE539}" destId="{DCFBAA1F-C306-4B0C-A0D6-9D6AA3D738A4}" srcOrd="1" destOrd="0" presId="urn:microsoft.com/office/officeart/2005/8/layout/cycle4#1"/>
    <dgm:cxn modelId="{C811E2EC-A4D2-4B17-9E43-A2AC6E876AEA}" srcId="{A651773A-79BF-4289-A41E-B2B270FEFA28}" destId="{EEC02DD2-3A82-4F72-B91B-03F1BD344536}" srcOrd="1" destOrd="0" parTransId="{87080331-DF04-42A7-AFCF-CB3134AEE102}" sibTransId="{AFBA9246-431F-4011-9F1F-8F41089297A7}"/>
    <dgm:cxn modelId="{27C88874-662D-494D-920B-53E7957D10FA}" type="presOf" srcId="{A80FCC07-08FF-43EC-9A3E-86F8563D481C}" destId="{B3805D4B-BF32-46C9-B8EF-3DAB869860ED}" srcOrd="0" destOrd="5" presId="urn:microsoft.com/office/officeart/2005/8/layout/cycle4#1"/>
    <dgm:cxn modelId="{24E0702E-C18E-416C-8B70-F4943D9F3610}" type="presOf" srcId="{6007120E-FEEF-44D9-8FBB-01F116DAE539}" destId="{44ABF2D4-8CD8-4FD5-B059-2027E6ACD578}" srcOrd="0" destOrd="0" presId="urn:microsoft.com/office/officeart/2005/8/layout/cycle4#1"/>
    <dgm:cxn modelId="{8B5533ED-660E-4837-BE50-4AC5735029AE}" type="presOf" srcId="{EBD69AF7-4979-4FAE-8368-823BB3A8A2D3}" destId="{B3805D4B-BF32-46C9-B8EF-3DAB869860ED}" srcOrd="0" destOrd="1" presId="urn:microsoft.com/office/officeart/2005/8/layout/cycle4#1"/>
    <dgm:cxn modelId="{17E6739E-4562-4AEC-B02B-F7C2C0C987C7}" type="presOf" srcId="{EEC02DD2-3A82-4F72-B91B-03F1BD344536}" destId="{A7822955-FC2D-48CF-B094-20171369CE8B}" srcOrd="1" destOrd="1" presId="urn:microsoft.com/office/officeart/2005/8/layout/cycle4#1"/>
    <dgm:cxn modelId="{7BFFC8D5-8CD6-4374-BB5C-14F0DE495B80}" srcId="{4F4E9BDB-63EC-416B-9457-A78E9810CF03}" destId="{955F5B01-0214-4A2A-907F-B6E506AE0710}" srcOrd="4" destOrd="0" parTransId="{CDDB48E9-0440-41EE-A518-2A1A3FFCC7F6}" sibTransId="{BC10690C-39BF-4B57-93E5-9321C8570372}"/>
    <dgm:cxn modelId="{AE705CCA-EBC0-46B5-948F-550604E37B54}" srcId="{4F4E9BDB-63EC-416B-9457-A78E9810CF03}" destId="{EBD69AF7-4979-4FAE-8368-823BB3A8A2D3}" srcOrd="1" destOrd="0" parTransId="{5E9F84FB-3B98-4232-8184-AAC9A93726B9}" sibTransId="{3092EDC2-37E7-4071-B3CD-521871C76D17}"/>
    <dgm:cxn modelId="{9429BB2A-4A65-4C7F-BD7A-7003607D5D62}" type="presOf" srcId="{955F5B01-0214-4A2A-907F-B6E506AE0710}" destId="{B3805D4B-BF32-46C9-B8EF-3DAB869860ED}" srcOrd="0" destOrd="4" presId="urn:microsoft.com/office/officeart/2005/8/layout/cycle4#1"/>
    <dgm:cxn modelId="{4BE2EDDF-4006-412B-B24C-152A24802F5A}" srcId="{C5CE9136-3F62-4F9B-BEF8-9514DEA26E80}" destId="{23C9EF4E-6B2F-422A-A8CE-C2DBDCF9CAC7}" srcOrd="1" destOrd="0" parTransId="{3059A49F-BFE3-4D53-AF6E-E9692A2AA1FB}" sibTransId="{66864A1B-4305-4F40-8EAC-BC8DCF0E02A4}"/>
    <dgm:cxn modelId="{8F9D2CF2-1CE1-485F-9B40-97C65304C7CC}" type="presOf" srcId="{C73441F0-7952-4939-B885-674B00E1775B}" destId="{B3805D4B-BF32-46C9-B8EF-3DAB869860ED}" srcOrd="0" destOrd="6" presId="urn:microsoft.com/office/officeart/2005/8/layout/cycle4#1"/>
    <dgm:cxn modelId="{3EBA0357-74AC-48E0-9A15-398D4C5A77EA}" type="presOf" srcId="{23C9EF4E-6B2F-422A-A8CE-C2DBDCF9CAC7}" destId="{47782053-EDC0-4E5E-9894-B0F6C99895D4}" srcOrd="0" destOrd="0" presId="urn:microsoft.com/office/officeart/2005/8/layout/cycle4#1"/>
    <dgm:cxn modelId="{D3DBABAD-B09C-4BC5-85A5-2D0FC1E5C9F4}" type="presOf" srcId="{A80FCC07-08FF-43EC-9A3E-86F8563D481C}" destId="{0B0DB964-C2A1-409E-A5B1-8947C00E6490}" srcOrd="1" destOrd="5" presId="urn:microsoft.com/office/officeart/2005/8/layout/cycle4#1"/>
    <dgm:cxn modelId="{93C57328-07A6-4CA1-8D4E-2F8C2CCD9AE7}" srcId="{A651773A-79BF-4289-A41E-B2B270FEFA28}" destId="{5D6AE3AA-E8AC-412E-A915-EFE685C42E15}" srcOrd="0" destOrd="0" parTransId="{BA8B5630-4563-4A70-9E2A-97AAEB131BA2}" sibTransId="{AC802C49-A08E-4280-9CFE-E4F1634EB393}"/>
    <dgm:cxn modelId="{C50C4373-1C5D-4D23-968C-AF41F3D1CDC9}" srcId="{4F4E9BDB-63EC-416B-9457-A78E9810CF03}" destId="{11AF9908-728F-4A91-BD38-467A72A99C0E}" srcOrd="2" destOrd="0" parTransId="{5D350EE1-7936-49C5-A294-CD63794F54A1}" sibTransId="{86DB7D85-0FF3-4ACF-B195-288F1C00FBF1}"/>
    <dgm:cxn modelId="{F55C16A5-4397-4BB9-8B98-FD830427DA92}" type="presOf" srcId="{A651773A-79BF-4289-A41E-B2B270FEFA28}" destId="{B6D5DDC4-95D3-433F-8BAE-66A066E0F259}" srcOrd="0" destOrd="0" presId="urn:microsoft.com/office/officeart/2005/8/layout/cycle4#1"/>
    <dgm:cxn modelId="{752710C5-96A8-450A-91DF-D40BAF072066}" srcId="{C5CE9136-3F62-4F9B-BEF8-9514DEA26E80}" destId="{6FB67C75-8317-4C3C-B1DD-C1564CC4AC66}" srcOrd="0" destOrd="0" parTransId="{F41470B4-DA4A-41D9-9E27-E3943CDF7BDC}" sibTransId="{F2F0BD21-760E-4673-8D05-BEA208023550}"/>
    <dgm:cxn modelId="{BA8393E3-AD86-4D19-9DAF-6CB76E2649C1}" srcId="{6FB67C75-8317-4C3C-B1DD-C1564CC4AC66}" destId="{6007120E-FEEF-44D9-8FBB-01F116DAE539}" srcOrd="0" destOrd="0" parTransId="{B25C53DE-A3A3-4946-9197-749364B0F497}" sibTransId="{3ACE4FC8-7F4F-4DEF-8098-BBC70F63895F}"/>
    <dgm:cxn modelId="{59E2DFF2-C3B1-48F8-A37A-1212EF80C75C}" srcId="{C5CE9136-3F62-4F9B-BEF8-9514DEA26E80}" destId="{A651773A-79BF-4289-A41E-B2B270FEFA28}" srcOrd="3" destOrd="0" parTransId="{2D2C61F7-ECBA-4D5E-9D08-79088D55B96E}" sibTransId="{421579C7-3A8F-41A5-A71E-1808BA60583F}"/>
    <dgm:cxn modelId="{E8509E54-86E4-460A-8887-20DC0F58A2E2}" type="presOf" srcId="{6FB67C75-8317-4C3C-B1DD-C1564CC4AC66}" destId="{83DCDFCE-5109-4AA2-8DF5-4808B1D26AA4}" srcOrd="0" destOrd="0" presId="urn:microsoft.com/office/officeart/2005/8/layout/cycle4#1"/>
    <dgm:cxn modelId="{880CB837-2EFA-47CB-B5A1-2B84052B341D}" srcId="{4F4E9BDB-63EC-416B-9457-A78E9810CF03}" destId="{A80FCC07-08FF-43EC-9A3E-86F8563D481C}" srcOrd="5" destOrd="0" parTransId="{8B8BCB82-6AE7-4C66-8CBE-4B28640E9A6C}" sibTransId="{CD63837B-C01E-48EB-A1E9-4359674EF2D5}"/>
    <dgm:cxn modelId="{963906A2-0D07-48B7-8DB3-CD0B76ACA552}" type="presOf" srcId="{955F5B01-0214-4A2A-907F-B6E506AE0710}" destId="{0B0DB964-C2A1-409E-A5B1-8947C00E6490}" srcOrd="1" destOrd="4" presId="urn:microsoft.com/office/officeart/2005/8/layout/cycle4#1"/>
    <dgm:cxn modelId="{8F0C52CD-4CAC-4433-A0D1-F8D6B7B868E9}" srcId="{4F4E9BDB-63EC-416B-9457-A78E9810CF03}" destId="{E3A0B0CE-84AE-4F1C-BF5A-92C9FC01363E}" srcOrd="0" destOrd="0" parTransId="{0E811770-D9C5-47B8-A0EB-6A85DC403AD5}" sibTransId="{8B60F482-C107-42BC-806C-CCFC6C44CC7C}"/>
    <dgm:cxn modelId="{B289FF59-20A3-4DF4-B720-3F81143EE647}" type="presOf" srcId="{EEC02DD2-3A82-4F72-B91B-03F1BD344536}" destId="{0A6DD03D-2AF2-4D95-B3C1-DFD661A9790B}" srcOrd="0" destOrd="1" presId="urn:microsoft.com/office/officeart/2005/8/layout/cycle4#1"/>
    <dgm:cxn modelId="{19F348BA-2022-4FAB-88AF-D45D6746F462}" type="presOf" srcId="{E3A0B0CE-84AE-4F1C-BF5A-92C9FC01363E}" destId="{0B0DB964-C2A1-409E-A5B1-8947C00E6490}" srcOrd="1" destOrd="0" presId="urn:microsoft.com/office/officeart/2005/8/layout/cycle4#1"/>
    <dgm:cxn modelId="{361B8243-190E-4ECB-B977-49EFB0EBF3F2}" type="presOf" srcId="{4F4E9BDB-63EC-416B-9457-A78E9810CF03}" destId="{74388DC5-3FDF-4EB8-ACB0-F47A8F2274F6}" srcOrd="0" destOrd="0" presId="urn:microsoft.com/office/officeart/2005/8/layout/cycle4#1"/>
    <dgm:cxn modelId="{890B382E-3498-4764-9F88-A431E8A0D12C}" type="presOf" srcId="{C73441F0-7952-4939-B885-674B00E1775B}" destId="{0B0DB964-C2A1-409E-A5B1-8947C00E6490}" srcOrd="1" destOrd="6" presId="urn:microsoft.com/office/officeart/2005/8/layout/cycle4#1"/>
    <dgm:cxn modelId="{51F9770D-7A4A-4375-A874-CCFF9F5F03C7}" srcId="{C5CE9136-3F62-4F9B-BEF8-9514DEA26E80}" destId="{4F4E9BDB-63EC-416B-9457-A78E9810CF03}" srcOrd="2" destOrd="0" parTransId="{FCA0ABE9-D30C-423E-89BB-179CD1ABC8B7}" sibTransId="{78353E2A-FE12-458E-A3B4-0E5C42FF883E}"/>
    <dgm:cxn modelId="{BAEFB7DB-611C-4057-9F37-1CB61B511C60}" type="presOf" srcId="{C5CE9136-3F62-4F9B-BEF8-9514DEA26E80}" destId="{1B2C66BD-8A4D-4A01-A1F1-5561BC9742B5}" srcOrd="0" destOrd="0" presId="urn:microsoft.com/office/officeart/2005/8/layout/cycle4#1"/>
    <dgm:cxn modelId="{1DDA1EA8-0AFD-48A5-B99A-12B157D3FB03}" type="presParOf" srcId="{1B2C66BD-8A4D-4A01-A1F1-5561BC9742B5}" destId="{F7EDB771-992C-4F49-884C-DFCA5836FB31}" srcOrd="0" destOrd="0" presId="urn:microsoft.com/office/officeart/2005/8/layout/cycle4#1"/>
    <dgm:cxn modelId="{480C458D-B67D-45E7-B5D0-5E6C662A2014}" type="presParOf" srcId="{F7EDB771-992C-4F49-884C-DFCA5836FB31}" destId="{72A65D75-5EC0-413F-8AC4-805BE6EE382C}" srcOrd="0" destOrd="0" presId="urn:microsoft.com/office/officeart/2005/8/layout/cycle4#1"/>
    <dgm:cxn modelId="{18B8F8E6-4A5E-4E47-90E6-926B4BC9552F}" type="presParOf" srcId="{72A65D75-5EC0-413F-8AC4-805BE6EE382C}" destId="{44ABF2D4-8CD8-4FD5-B059-2027E6ACD578}" srcOrd="0" destOrd="0" presId="urn:microsoft.com/office/officeart/2005/8/layout/cycle4#1"/>
    <dgm:cxn modelId="{F555ED95-A146-4045-BEE4-4CC1F6F50EBA}" type="presParOf" srcId="{72A65D75-5EC0-413F-8AC4-805BE6EE382C}" destId="{DCFBAA1F-C306-4B0C-A0D6-9D6AA3D738A4}" srcOrd="1" destOrd="0" presId="urn:microsoft.com/office/officeart/2005/8/layout/cycle4#1"/>
    <dgm:cxn modelId="{CC21705D-A893-4CA9-8BD8-90C78F1B76FA}" type="presParOf" srcId="{F7EDB771-992C-4F49-884C-DFCA5836FB31}" destId="{D9E72562-F135-42F4-B3F1-8FC58CF71674}" srcOrd="1" destOrd="0" presId="urn:microsoft.com/office/officeart/2005/8/layout/cycle4#1"/>
    <dgm:cxn modelId="{442DD764-5BAC-469B-BD9F-6BF5EE36298C}" type="presParOf" srcId="{D9E72562-F135-42F4-B3F1-8FC58CF71674}" destId="{F9064379-76CE-4528-8B03-76695C5CCC1B}" srcOrd="0" destOrd="0" presId="urn:microsoft.com/office/officeart/2005/8/layout/cycle4#1"/>
    <dgm:cxn modelId="{F336692A-CD85-4C39-BDCA-2D7BD0E3FE8E}" type="presParOf" srcId="{D9E72562-F135-42F4-B3F1-8FC58CF71674}" destId="{D189BED5-C7E9-4C0C-85CE-A19F114692EF}" srcOrd="1" destOrd="0" presId="urn:microsoft.com/office/officeart/2005/8/layout/cycle4#1"/>
    <dgm:cxn modelId="{83D94447-E4AE-4A0B-B719-4490BF9AD6AC}" type="presParOf" srcId="{F7EDB771-992C-4F49-884C-DFCA5836FB31}" destId="{1F18FBF8-D18A-4DD8-89A3-23BB0011EFE7}" srcOrd="2" destOrd="0" presId="urn:microsoft.com/office/officeart/2005/8/layout/cycle4#1"/>
    <dgm:cxn modelId="{F4FC4B31-8C40-4DD8-AD09-44825AFF73FA}" type="presParOf" srcId="{1F18FBF8-D18A-4DD8-89A3-23BB0011EFE7}" destId="{B3805D4B-BF32-46C9-B8EF-3DAB869860ED}" srcOrd="0" destOrd="0" presId="urn:microsoft.com/office/officeart/2005/8/layout/cycle4#1"/>
    <dgm:cxn modelId="{9FF73918-FD8A-49DF-A8E8-D805880F13D6}" type="presParOf" srcId="{1F18FBF8-D18A-4DD8-89A3-23BB0011EFE7}" destId="{0B0DB964-C2A1-409E-A5B1-8947C00E6490}" srcOrd="1" destOrd="0" presId="urn:microsoft.com/office/officeart/2005/8/layout/cycle4#1"/>
    <dgm:cxn modelId="{856599D7-2FEF-4951-8650-29E9DC0CC009}" type="presParOf" srcId="{F7EDB771-992C-4F49-884C-DFCA5836FB31}" destId="{5BFCA603-FE8E-4D18-9DB6-CC2262D5F697}" srcOrd="3" destOrd="0" presId="urn:microsoft.com/office/officeart/2005/8/layout/cycle4#1"/>
    <dgm:cxn modelId="{17D8A110-0B73-45E3-B713-C0D7BDF86E73}" type="presParOf" srcId="{5BFCA603-FE8E-4D18-9DB6-CC2262D5F697}" destId="{0A6DD03D-2AF2-4D95-B3C1-DFD661A9790B}" srcOrd="0" destOrd="0" presId="urn:microsoft.com/office/officeart/2005/8/layout/cycle4#1"/>
    <dgm:cxn modelId="{8EC42D16-E390-4A2B-A277-DC1E8D85BDED}" type="presParOf" srcId="{5BFCA603-FE8E-4D18-9DB6-CC2262D5F697}" destId="{A7822955-FC2D-48CF-B094-20171369CE8B}" srcOrd="1" destOrd="0" presId="urn:microsoft.com/office/officeart/2005/8/layout/cycle4#1"/>
    <dgm:cxn modelId="{4CDC5E02-9480-432F-9EB3-3CB53E658BAC}" type="presParOf" srcId="{F7EDB771-992C-4F49-884C-DFCA5836FB31}" destId="{321FBD61-D9A5-4CE7-9E8F-01F14728F619}" srcOrd="4" destOrd="0" presId="urn:microsoft.com/office/officeart/2005/8/layout/cycle4#1"/>
    <dgm:cxn modelId="{DCE53643-9071-49FF-80AF-F71E55B64B95}" type="presParOf" srcId="{1B2C66BD-8A4D-4A01-A1F1-5561BC9742B5}" destId="{FBBADB66-473B-4DF1-8457-3952D530BAA8}" srcOrd="1" destOrd="0" presId="urn:microsoft.com/office/officeart/2005/8/layout/cycle4#1"/>
    <dgm:cxn modelId="{08464672-80F1-4EF2-818E-6550FA2F74DA}" type="presParOf" srcId="{FBBADB66-473B-4DF1-8457-3952D530BAA8}" destId="{83DCDFCE-5109-4AA2-8DF5-4808B1D26AA4}" srcOrd="0" destOrd="0" presId="urn:microsoft.com/office/officeart/2005/8/layout/cycle4#1"/>
    <dgm:cxn modelId="{A8FE48D8-FF8E-4D3E-8D1E-5B128E557995}" type="presParOf" srcId="{FBBADB66-473B-4DF1-8457-3952D530BAA8}" destId="{47782053-EDC0-4E5E-9894-B0F6C99895D4}" srcOrd="1" destOrd="0" presId="urn:microsoft.com/office/officeart/2005/8/layout/cycle4#1"/>
    <dgm:cxn modelId="{AEE5E447-0B0C-4C2F-976B-FFFE529864AF}" type="presParOf" srcId="{FBBADB66-473B-4DF1-8457-3952D530BAA8}" destId="{74388DC5-3FDF-4EB8-ACB0-F47A8F2274F6}" srcOrd="2" destOrd="0" presId="urn:microsoft.com/office/officeart/2005/8/layout/cycle4#1"/>
    <dgm:cxn modelId="{5CB3F110-F8DC-4A5B-9594-467A9D4A90C8}" type="presParOf" srcId="{FBBADB66-473B-4DF1-8457-3952D530BAA8}" destId="{B6D5DDC4-95D3-433F-8BAE-66A066E0F259}" srcOrd="3" destOrd="0" presId="urn:microsoft.com/office/officeart/2005/8/layout/cycle4#1"/>
    <dgm:cxn modelId="{7C293BC3-2CB3-4254-A36B-53FEF6B7DC4A}" type="presParOf" srcId="{FBBADB66-473B-4DF1-8457-3952D530BAA8}" destId="{67572D90-DA73-4549-9456-386828B34867}" srcOrd="4" destOrd="0" presId="urn:microsoft.com/office/officeart/2005/8/layout/cycle4#1"/>
    <dgm:cxn modelId="{83646D36-B3EE-4077-99E8-53CDD321CF45}" type="presParOf" srcId="{1B2C66BD-8A4D-4A01-A1F1-5561BC9742B5}" destId="{8735DEC6-32ED-4273-A1AD-0DF457F6B57A}" srcOrd="2" destOrd="0" presId="urn:microsoft.com/office/officeart/2005/8/layout/cycle4#1"/>
    <dgm:cxn modelId="{3EBC40E1-7F9C-4007-A656-E4FA40136A48}" type="presParOf" srcId="{1B2C66BD-8A4D-4A01-A1F1-5561BC9742B5}" destId="{D4A370BD-5EE0-4678-AAD2-1BD2F05D7E7D}" srcOrd="3" destOrd="0" presId="urn:microsoft.com/office/officeart/2005/8/layout/cycle4#1"/>
  </dgm:cxnLst>
  <dgm:bg/>
  <dgm:whole/>
  <dgm:extLst>
    <a:ext uri="http://schemas.microsoft.com/office/drawing/2008/diagram">
      <dsp:dataModelExt xmlns:dsp="http://schemas.microsoft.com/office/drawing/2008/diagram" relId="rId19"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7DF3AFF1-C622-44BA-A801-FCD27643C646}" type="doc">
      <dgm:prSet loTypeId="urn:microsoft.com/office/officeart/2005/8/layout/hProcess3" loCatId="process" qsTypeId="urn:microsoft.com/office/officeart/2005/8/quickstyle/simple1" qsCatId="simple" csTypeId="urn:microsoft.com/office/officeart/2005/8/colors/accent5_3" csCatId="accent5" phldr="1"/>
      <dgm:spPr/>
    </dgm:pt>
    <dgm:pt modelId="{91EE4898-A366-499B-AFAB-0489BCA70293}">
      <dgm:prSet phldrT="[Texto]" custT="1"/>
      <dgm:spPr/>
      <dgm:t>
        <a:bodyPr/>
        <a:lstStyle/>
        <a:p>
          <a:r>
            <a:rPr lang="es-CO" sz="1800" b="1">
              <a:solidFill>
                <a:schemeClr val="bg1"/>
              </a:solidFill>
            </a:rPr>
            <a:t>RUTA CRITICA</a:t>
          </a:r>
        </a:p>
      </dgm:t>
    </dgm:pt>
    <dgm:pt modelId="{363691E8-166C-4982-9789-689CE2CDBF70}" type="parTrans" cxnId="{8A351A5C-C6D6-4AA8-932D-74B01EA1A754}">
      <dgm:prSet/>
      <dgm:spPr/>
      <dgm:t>
        <a:bodyPr/>
        <a:lstStyle/>
        <a:p>
          <a:endParaRPr lang="es-CO"/>
        </a:p>
      </dgm:t>
    </dgm:pt>
    <dgm:pt modelId="{6A7A7A40-8B80-47C3-A4DE-3F351901B189}" type="sibTrans" cxnId="{8A351A5C-C6D6-4AA8-932D-74B01EA1A754}">
      <dgm:prSet/>
      <dgm:spPr/>
      <dgm:t>
        <a:bodyPr/>
        <a:lstStyle/>
        <a:p>
          <a:endParaRPr lang="es-CO"/>
        </a:p>
      </dgm:t>
    </dgm:pt>
    <dgm:pt modelId="{A17E0A6E-285C-4265-9352-7F837F031AFE}" type="pres">
      <dgm:prSet presAssocID="{7DF3AFF1-C622-44BA-A801-FCD27643C646}" presName="Name0" presStyleCnt="0">
        <dgm:presLayoutVars>
          <dgm:dir/>
          <dgm:animLvl val="lvl"/>
          <dgm:resizeHandles val="exact"/>
        </dgm:presLayoutVars>
      </dgm:prSet>
      <dgm:spPr/>
    </dgm:pt>
    <dgm:pt modelId="{E1B72A11-15CE-42EC-A9E1-0DA18A68A6AD}" type="pres">
      <dgm:prSet presAssocID="{7DF3AFF1-C622-44BA-A801-FCD27643C646}" presName="dummy" presStyleCnt="0"/>
      <dgm:spPr/>
    </dgm:pt>
    <dgm:pt modelId="{4098B287-82A7-4E46-AB83-A6D4E0AEA9A4}" type="pres">
      <dgm:prSet presAssocID="{7DF3AFF1-C622-44BA-A801-FCD27643C646}" presName="linH" presStyleCnt="0"/>
      <dgm:spPr/>
    </dgm:pt>
    <dgm:pt modelId="{F9EB1870-28CD-4FA7-A514-4DDC2A180A4A}" type="pres">
      <dgm:prSet presAssocID="{7DF3AFF1-C622-44BA-A801-FCD27643C646}" presName="padding1" presStyleCnt="0"/>
      <dgm:spPr/>
    </dgm:pt>
    <dgm:pt modelId="{D49A6A7E-0D45-4BC4-96FE-29D62D194F94}" type="pres">
      <dgm:prSet presAssocID="{91EE4898-A366-499B-AFAB-0489BCA70293}" presName="linV" presStyleCnt="0"/>
      <dgm:spPr/>
    </dgm:pt>
    <dgm:pt modelId="{AB622E29-104C-4DB8-A044-B753468CF66F}" type="pres">
      <dgm:prSet presAssocID="{91EE4898-A366-499B-AFAB-0489BCA70293}" presName="spVertical1" presStyleCnt="0"/>
      <dgm:spPr/>
    </dgm:pt>
    <dgm:pt modelId="{1C5C6197-734F-462C-A72B-4EAB5899CD73}" type="pres">
      <dgm:prSet presAssocID="{91EE4898-A366-499B-AFAB-0489BCA70293}" presName="parTx" presStyleLbl="revTx" presStyleIdx="0" presStyleCnt="1">
        <dgm:presLayoutVars>
          <dgm:chMax val="0"/>
          <dgm:chPref val="0"/>
          <dgm:bulletEnabled val="1"/>
        </dgm:presLayoutVars>
      </dgm:prSet>
      <dgm:spPr/>
      <dgm:t>
        <a:bodyPr/>
        <a:lstStyle/>
        <a:p>
          <a:endParaRPr lang="es-CO"/>
        </a:p>
      </dgm:t>
    </dgm:pt>
    <dgm:pt modelId="{1ACB8B68-7EE4-4398-ADE0-CC352F3AEB27}" type="pres">
      <dgm:prSet presAssocID="{91EE4898-A366-499B-AFAB-0489BCA70293}" presName="spVertical2" presStyleCnt="0"/>
      <dgm:spPr/>
    </dgm:pt>
    <dgm:pt modelId="{EEAED5C5-01C1-4309-971F-0323A439BEF9}" type="pres">
      <dgm:prSet presAssocID="{91EE4898-A366-499B-AFAB-0489BCA70293}" presName="spVertical3" presStyleCnt="0"/>
      <dgm:spPr/>
    </dgm:pt>
    <dgm:pt modelId="{3CB9CEA0-15AF-4661-8E64-22097DBADF78}" type="pres">
      <dgm:prSet presAssocID="{7DF3AFF1-C622-44BA-A801-FCD27643C646}" presName="padding2" presStyleCnt="0"/>
      <dgm:spPr/>
    </dgm:pt>
    <dgm:pt modelId="{5983C244-28A8-43FF-A850-6A370375379E}" type="pres">
      <dgm:prSet presAssocID="{7DF3AFF1-C622-44BA-A801-FCD27643C646}" presName="negArrow" presStyleCnt="0"/>
      <dgm:spPr/>
    </dgm:pt>
    <dgm:pt modelId="{4E2DC27B-BB25-4C02-8D99-F001F3C4D808}" type="pres">
      <dgm:prSet presAssocID="{7DF3AFF1-C622-44BA-A801-FCD27643C646}" presName="backgroundArrow" presStyleLbl="node1" presStyleIdx="0" presStyleCnt="1" custScaleY="253244" custLinFactNeighborX="1044" custLinFactNeighborY="-3780"/>
      <dgm:spPr/>
    </dgm:pt>
  </dgm:ptLst>
  <dgm:cxnLst>
    <dgm:cxn modelId="{8041AFB0-C26F-4B04-81D3-ABA7D457805A}" type="presOf" srcId="{91EE4898-A366-499B-AFAB-0489BCA70293}" destId="{1C5C6197-734F-462C-A72B-4EAB5899CD73}" srcOrd="0" destOrd="0" presId="urn:microsoft.com/office/officeart/2005/8/layout/hProcess3"/>
    <dgm:cxn modelId="{C33992C4-B559-4400-87F6-CE5ADB637A3F}" type="presOf" srcId="{7DF3AFF1-C622-44BA-A801-FCD27643C646}" destId="{A17E0A6E-285C-4265-9352-7F837F031AFE}" srcOrd="0" destOrd="0" presId="urn:microsoft.com/office/officeart/2005/8/layout/hProcess3"/>
    <dgm:cxn modelId="{8A351A5C-C6D6-4AA8-932D-74B01EA1A754}" srcId="{7DF3AFF1-C622-44BA-A801-FCD27643C646}" destId="{91EE4898-A366-499B-AFAB-0489BCA70293}" srcOrd="0" destOrd="0" parTransId="{363691E8-166C-4982-9789-689CE2CDBF70}" sibTransId="{6A7A7A40-8B80-47C3-A4DE-3F351901B189}"/>
    <dgm:cxn modelId="{0140482F-A481-417E-936C-C45C64CE57A4}" type="presParOf" srcId="{A17E0A6E-285C-4265-9352-7F837F031AFE}" destId="{E1B72A11-15CE-42EC-A9E1-0DA18A68A6AD}" srcOrd="0" destOrd="0" presId="urn:microsoft.com/office/officeart/2005/8/layout/hProcess3"/>
    <dgm:cxn modelId="{D26A45FA-4D5C-4946-A75A-BD3F2B2D4153}" type="presParOf" srcId="{A17E0A6E-285C-4265-9352-7F837F031AFE}" destId="{4098B287-82A7-4E46-AB83-A6D4E0AEA9A4}" srcOrd="1" destOrd="0" presId="urn:microsoft.com/office/officeart/2005/8/layout/hProcess3"/>
    <dgm:cxn modelId="{77AE2473-1794-468D-B1A2-755E4A621276}" type="presParOf" srcId="{4098B287-82A7-4E46-AB83-A6D4E0AEA9A4}" destId="{F9EB1870-28CD-4FA7-A514-4DDC2A180A4A}" srcOrd="0" destOrd="0" presId="urn:microsoft.com/office/officeart/2005/8/layout/hProcess3"/>
    <dgm:cxn modelId="{0E10CDCE-ADF8-41B9-BD4B-097F97C9DCA7}" type="presParOf" srcId="{4098B287-82A7-4E46-AB83-A6D4E0AEA9A4}" destId="{D49A6A7E-0D45-4BC4-96FE-29D62D194F94}" srcOrd="1" destOrd="0" presId="urn:microsoft.com/office/officeart/2005/8/layout/hProcess3"/>
    <dgm:cxn modelId="{78BE0E98-FEBA-4E8B-BC62-EC2790C7276F}" type="presParOf" srcId="{D49A6A7E-0D45-4BC4-96FE-29D62D194F94}" destId="{AB622E29-104C-4DB8-A044-B753468CF66F}" srcOrd="0" destOrd="0" presId="urn:microsoft.com/office/officeart/2005/8/layout/hProcess3"/>
    <dgm:cxn modelId="{60273FD5-941A-4A37-92C9-60E27883EE25}" type="presParOf" srcId="{D49A6A7E-0D45-4BC4-96FE-29D62D194F94}" destId="{1C5C6197-734F-462C-A72B-4EAB5899CD73}" srcOrd="1" destOrd="0" presId="urn:microsoft.com/office/officeart/2005/8/layout/hProcess3"/>
    <dgm:cxn modelId="{B16BB8A8-38F4-4ACC-AC23-6063F34802A0}" type="presParOf" srcId="{D49A6A7E-0D45-4BC4-96FE-29D62D194F94}" destId="{1ACB8B68-7EE4-4398-ADE0-CC352F3AEB27}" srcOrd="2" destOrd="0" presId="urn:microsoft.com/office/officeart/2005/8/layout/hProcess3"/>
    <dgm:cxn modelId="{ED91C65E-3BF0-406F-A385-D6B401724971}" type="presParOf" srcId="{D49A6A7E-0D45-4BC4-96FE-29D62D194F94}" destId="{EEAED5C5-01C1-4309-971F-0323A439BEF9}" srcOrd="3" destOrd="0" presId="urn:microsoft.com/office/officeart/2005/8/layout/hProcess3"/>
    <dgm:cxn modelId="{D5564904-281B-4827-AB33-0BC3A8568BFE}" type="presParOf" srcId="{4098B287-82A7-4E46-AB83-A6D4E0AEA9A4}" destId="{3CB9CEA0-15AF-4661-8E64-22097DBADF78}" srcOrd="2" destOrd="0" presId="urn:microsoft.com/office/officeart/2005/8/layout/hProcess3"/>
    <dgm:cxn modelId="{632A5046-C048-4931-AE4E-4ADB3D7DA99D}" type="presParOf" srcId="{4098B287-82A7-4E46-AB83-A6D4E0AEA9A4}" destId="{5983C244-28A8-43FF-A850-6A370375379E}" srcOrd="3" destOrd="0" presId="urn:microsoft.com/office/officeart/2005/8/layout/hProcess3"/>
    <dgm:cxn modelId="{B0258229-1B3E-4E34-9840-F5E8284E730F}" type="presParOf" srcId="{4098B287-82A7-4E46-AB83-A6D4E0AEA9A4}" destId="{4E2DC27B-BB25-4C02-8D99-F001F3C4D808}" srcOrd="4" destOrd="0" presId="urn:microsoft.com/office/officeart/2005/8/layout/hProcess3"/>
  </dgm:cxnLst>
  <dgm:bg/>
  <dgm:whole/>
  <dgm:extLst>
    <a:ext uri="http://schemas.microsoft.com/office/drawing/2008/diagram">
      <dsp:dataModelExt xmlns:dsp="http://schemas.microsoft.com/office/drawing/2008/diagram" relId="rId24"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77F66503-0A59-4FDD-B225-A3FCE3B42A89}" type="doc">
      <dgm:prSet loTypeId="urn:microsoft.com/office/officeart/2005/8/layout/pList2#2" loCatId="list" qsTypeId="urn:microsoft.com/office/officeart/2005/8/quickstyle/simple1" qsCatId="simple" csTypeId="urn:microsoft.com/office/officeart/2005/8/colors/accent1_2" csCatId="accent1" phldr="1"/>
      <dgm:spPr/>
    </dgm:pt>
    <dgm:pt modelId="{13DFCC91-94B1-4140-99C5-1B62FDDBC41A}">
      <dgm:prSet phldrT="[Texto]"/>
      <dgm:spPr/>
      <dgm:t>
        <a:bodyPr/>
        <a:lstStyle/>
        <a:p>
          <a:r>
            <a:rPr lang="es-CO"/>
            <a:t>RESULTADO DE LA AUTO EVALUACION</a:t>
          </a:r>
        </a:p>
        <a:p>
          <a:r>
            <a:rPr lang="es-CO"/>
            <a:t>2019</a:t>
          </a:r>
        </a:p>
      </dgm:t>
      <dgm:extLst>
        <a:ext uri="{E40237B7-FDA0-4F09-8148-C483321AD2D9}">
          <dgm14:cNvPr xmlns:dgm14="http://schemas.microsoft.com/office/drawing/2010/diagram" id="0" name="">
            <a:hlinkClick xmlns:r="http://schemas.openxmlformats.org/officeDocument/2006/relationships" r:id="rId1"/>
          </dgm14:cNvPr>
        </a:ext>
      </dgm:extLst>
    </dgm:pt>
    <dgm:pt modelId="{A30721DF-0B35-4B30-B435-8E6F60DD3C13}" type="parTrans" cxnId="{656E6FE9-83C4-4108-ADA9-4FD87B4D4C5A}">
      <dgm:prSet/>
      <dgm:spPr/>
      <dgm:t>
        <a:bodyPr/>
        <a:lstStyle/>
        <a:p>
          <a:endParaRPr lang="es-CO"/>
        </a:p>
      </dgm:t>
    </dgm:pt>
    <dgm:pt modelId="{9A6E8C8C-1748-464B-9AA6-2DC09E19468E}" type="sibTrans" cxnId="{656E6FE9-83C4-4108-ADA9-4FD87B4D4C5A}">
      <dgm:prSet/>
      <dgm:spPr/>
      <dgm:t>
        <a:bodyPr/>
        <a:lstStyle/>
        <a:p>
          <a:endParaRPr lang="es-CO"/>
        </a:p>
      </dgm:t>
    </dgm:pt>
    <dgm:pt modelId="{2FF61972-8383-4324-8B44-760E93B8386D}" type="pres">
      <dgm:prSet presAssocID="{77F66503-0A59-4FDD-B225-A3FCE3B42A89}" presName="Name0" presStyleCnt="0">
        <dgm:presLayoutVars>
          <dgm:dir/>
          <dgm:resizeHandles val="exact"/>
        </dgm:presLayoutVars>
      </dgm:prSet>
      <dgm:spPr/>
    </dgm:pt>
    <dgm:pt modelId="{91AA8037-7F08-490B-B322-3EF8B8676088}" type="pres">
      <dgm:prSet presAssocID="{77F66503-0A59-4FDD-B225-A3FCE3B42A89}" presName="bkgdShp" presStyleLbl="alignAccFollowNode1" presStyleIdx="0" presStyleCnt="1"/>
      <dgm:spPr/>
    </dgm:pt>
    <dgm:pt modelId="{A866522D-49CE-4520-9648-5BCD832C2A51}" type="pres">
      <dgm:prSet presAssocID="{77F66503-0A59-4FDD-B225-A3FCE3B42A89}" presName="linComp" presStyleCnt="0"/>
      <dgm:spPr/>
    </dgm:pt>
    <dgm:pt modelId="{071A6191-E785-49D4-BA6D-156F9AD90B67}" type="pres">
      <dgm:prSet presAssocID="{13DFCC91-94B1-4140-99C5-1B62FDDBC41A}" presName="compNode" presStyleCnt="0"/>
      <dgm:spPr/>
    </dgm:pt>
    <dgm:pt modelId="{265B1735-4CE1-4EF1-98AE-DE91D4AE160A}" type="pres">
      <dgm:prSet presAssocID="{13DFCC91-94B1-4140-99C5-1B62FDDBC41A}" presName="node" presStyleLbl="node1" presStyleIdx="0" presStyleCnt="1">
        <dgm:presLayoutVars>
          <dgm:bulletEnabled val="1"/>
        </dgm:presLayoutVars>
      </dgm:prSet>
      <dgm:spPr/>
      <dgm:t>
        <a:bodyPr/>
        <a:lstStyle/>
        <a:p>
          <a:endParaRPr lang="es-CO"/>
        </a:p>
      </dgm:t>
    </dgm:pt>
    <dgm:pt modelId="{3D5F0E41-4D56-4B55-AFA1-806A3FE2E559}" type="pres">
      <dgm:prSet presAssocID="{13DFCC91-94B1-4140-99C5-1B62FDDBC41A}" presName="invisiNode" presStyleLbl="node1" presStyleIdx="0" presStyleCnt="1"/>
      <dgm:spPr/>
    </dgm:pt>
    <dgm:pt modelId="{2CC1E4B9-F38C-496D-9FA4-89CBCAC9DFD0}" type="pres">
      <dgm:prSet presAssocID="{13DFCC91-94B1-4140-99C5-1B62FDDBC41A}" presName="imagNode" presStyleLbl="fgImgPlace1" presStyleIdx="0" presStyleCnt="1"/>
      <dgm:spPr>
        <a:blipFill>
          <a:blip xmlns:r="http://schemas.openxmlformats.org/officeDocument/2006/relationships" r:embed="rId2" cstate="print">
            <a:extLst>
              <a:ext uri="{28A0092B-C50C-407E-A947-70E740481C1C}">
                <a14:useLocalDpi xmlns:a14="http://schemas.microsoft.com/office/drawing/2010/main" val="0"/>
              </a:ext>
            </a:extLst>
          </a:blip>
          <a:srcRect/>
          <a:stretch>
            <a:fillRect t="-54000" b="-54000"/>
          </a:stretch>
        </a:blipFill>
      </dgm:spPr>
      <dgm:extLst/>
    </dgm:pt>
  </dgm:ptLst>
  <dgm:cxnLst>
    <dgm:cxn modelId="{3D5539F3-1D72-4861-9261-DE390BD02ED9}" type="presOf" srcId="{13DFCC91-94B1-4140-99C5-1B62FDDBC41A}" destId="{265B1735-4CE1-4EF1-98AE-DE91D4AE160A}" srcOrd="0" destOrd="0" presId="urn:microsoft.com/office/officeart/2005/8/layout/pList2#2"/>
    <dgm:cxn modelId="{656E6FE9-83C4-4108-ADA9-4FD87B4D4C5A}" srcId="{77F66503-0A59-4FDD-B225-A3FCE3B42A89}" destId="{13DFCC91-94B1-4140-99C5-1B62FDDBC41A}" srcOrd="0" destOrd="0" parTransId="{A30721DF-0B35-4B30-B435-8E6F60DD3C13}" sibTransId="{9A6E8C8C-1748-464B-9AA6-2DC09E19468E}"/>
    <dgm:cxn modelId="{7C1A918B-3D4F-4ED3-9875-2DDA03F5FFA2}" type="presOf" srcId="{77F66503-0A59-4FDD-B225-A3FCE3B42A89}" destId="{2FF61972-8383-4324-8B44-760E93B8386D}" srcOrd="0" destOrd="0" presId="urn:microsoft.com/office/officeart/2005/8/layout/pList2#2"/>
    <dgm:cxn modelId="{D5C9252C-408E-4364-9C99-B87596E5087D}" type="presParOf" srcId="{2FF61972-8383-4324-8B44-760E93B8386D}" destId="{91AA8037-7F08-490B-B322-3EF8B8676088}" srcOrd="0" destOrd="0" presId="urn:microsoft.com/office/officeart/2005/8/layout/pList2#2"/>
    <dgm:cxn modelId="{2C677C71-5058-4664-844A-EEBCDED120DD}" type="presParOf" srcId="{2FF61972-8383-4324-8B44-760E93B8386D}" destId="{A866522D-49CE-4520-9648-5BCD832C2A51}" srcOrd="1" destOrd="0" presId="urn:microsoft.com/office/officeart/2005/8/layout/pList2#2"/>
    <dgm:cxn modelId="{9C4DFFBC-6BD2-4A38-9E1E-92197EC33625}" type="presParOf" srcId="{A866522D-49CE-4520-9648-5BCD832C2A51}" destId="{071A6191-E785-49D4-BA6D-156F9AD90B67}" srcOrd="0" destOrd="0" presId="urn:microsoft.com/office/officeart/2005/8/layout/pList2#2"/>
    <dgm:cxn modelId="{39FE7652-4991-45AC-9B27-940357A090F2}" type="presParOf" srcId="{071A6191-E785-49D4-BA6D-156F9AD90B67}" destId="{265B1735-4CE1-4EF1-98AE-DE91D4AE160A}" srcOrd="0" destOrd="0" presId="urn:microsoft.com/office/officeart/2005/8/layout/pList2#2"/>
    <dgm:cxn modelId="{3CD9029C-7103-4382-9380-77B2E1FAB5A3}" type="presParOf" srcId="{071A6191-E785-49D4-BA6D-156F9AD90B67}" destId="{3D5F0E41-4D56-4B55-AFA1-806A3FE2E559}" srcOrd="1" destOrd="0" presId="urn:microsoft.com/office/officeart/2005/8/layout/pList2#2"/>
    <dgm:cxn modelId="{05698F10-EBDC-4826-8FFF-1741E5E1FA62}" type="presParOf" srcId="{071A6191-E785-49D4-BA6D-156F9AD90B67}" destId="{2CC1E4B9-F38C-496D-9FA4-89CBCAC9DFD0}" srcOrd="2" destOrd="0" presId="urn:microsoft.com/office/officeart/2005/8/layout/pList2#2"/>
  </dgm:cxnLst>
  <dgm:bg/>
  <dgm:whole/>
  <dgm:extLst>
    <a:ext uri="http://schemas.microsoft.com/office/drawing/2008/diagram">
      <dsp:dataModelExt xmlns:dsp="http://schemas.microsoft.com/office/drawing/2008/diagram" relId="rId43"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254EEBC5-331D-4732-8334-42D6412C9273}" type="doc">
      <dgm:prSet loTypeId="urn:microsoft.com/office/officeart/2008/layout/VerticalCircleList" loCatId="list" qsTypeId="urn:microsoft.com/office/officeart/2005/8/quickstyle/3d2#1" qsCatId="3D" csTypeId="urn:microsoft.com/office/officeart/2005/8/colors/accent6_5" csCatId="accent6" phldr="1"/>
      <dgm:spPr/>
      <dgm:t>
        <a:bodyPr/>
        <a:lstStyle/>
        <a:p>
          <a:endParaRPr lang="es-CO"/>
        </a:p>
      </dgm:t>
    </dgm:pt>
    <dgm:pt modelId="{1EBDD494-62C4-44EF-83ED-958DC7621C44}">
      <dgm:prSet phldrT="[Texto]" custT="1"/>
      <dgm:spPr>
        <a:solidFill>
          <a:schemeClr val="accent6">
            <a:lumMod val="75000"/>
          </a:schemeClr>
        </a:solidFill>
      </dgm:spPr>
      <dgm:t>
        <a:bodyPr/>
        <a:lstStyle/>
        <a:p>
          <a:pPr algn="ctr"/>
          <a:r>
            <a:rPr lang="es-CO" sz="1800" b="1"/>
            <a:t>ESTADO DE ACCIONES DE MEJORA</a:t>
          </a:r>
        </a:p>
      </dgm:t>
      <dgm:extLst>
        <a:ext uri="{E40237B7-FDA0-4F09-8148-C483321AD2D9}">
          <dgm14:cNvPr xmlns:dgm14="http://schemas.microsoft.com/office/drawing/2010/diagram" id="0" name="">
            <a:hlinkClick xmlns:r="http://schemas.openxmlformats.org/officeDocument/2006/relationships" r:id=""/>
          </dgm14:cNvPr>
        </a:ext>
      </dgm:extLst>
    </dgm:pt>
    <dgm:pt modelId="{278F5258-0A03-4FFB-ADB6-9381BD5E8805}" type="parTrans" cxnId="{D1351298-5DF2-44A0-9221-DF0528A4084A}">
      <dgm:prSet/>
      <dgm:spPr/>
      <dgm:t>
        <a:bodyPr/>
        <a:lstStyle/>
        <a:p>
          <a:endParaRPr lang="es-CO"/>
        </a:p>
      </dgm:t>
    </dgm:pt>
    <dgm:pt modelId="{79F477E1-AB9C-461E-85C3-9489AB8A5153}" type="sibTrans" cxnId="{D1351298-5DF2-44A0-9221-DF0528A4084A}">
      <dgm:prSet/>
      <dgm:spPr/>
      <dgm:t>
        <a:bodyPr/>
        <a:lstStyle/>
        <a:p>
          <a:endParaRPr lang="es-CO"/>
        </a:p>
      </dgm:t>
    </dgm:pt>
    <dgm:pt modelId="{F3D1C243-E881-4243-B993-8FB1AC136E11}" type="pres">
      <dgm:prSet presAssocID="{254EEBC5-331D-4732-8334-42D6412C9273}" presName="Name0" presStyleCnt="0">
        <dgm:presLayoutVars>
          <dgm:dir/>
        </dgm:presLayoutVars>
      </dgm:prSet>
      <dgm:spPr/>
      <dgm:t>
        <a:bodyPr/>
        <a:lstStyle/>
        <a:p>
          <a:endParaRPr lang="es-CO"/>
        </a:p>
      </dgm:t>
    </dgm:pt>
    <dgm:pt modelId="{5A7ED554-AC91-48C0-9DC0-FA3AAEAB5AAE}" type="pres">
      <dgm:prSet presAssocID="{1EBDD494-62C4-44EF-83ED-958DC7621C44}" presName="noChildren" presStyleCnt="0"/>
      <dgm:spPr/>
    </dgm:pt>
    <dgm:pt modelId="{021DF265-9515-411D-B0EA-F761344E1F1F}" type="pres">
      <dgm:prSet presAssocID="{1EBDD494-62C4-44EF-83ED-958DC7621C44}" presName="gap" presStyleCnt="0"/>
      <dgm:spPr/>
    </dgm:pt>
    <dgm:pt modelId="{2AFF0502-ABF8-4108-BF09-92105F5CC46E}" type="pres">
      <dgm:prSet presAssocID="{1EBDD494-62C4-44EF-83ED-958DC7621C44}" presName="medCircle2" presStyleLbl="vennNode1" presStyleIdx="0" presStyleCnt="1"/>
      <dgm:spPr/>
      <dgm:extLst/>
    </dgm:pt>
    <dgm:pt modelId="{C186DBC0-E1BF-4188-AEDA-86DE79C71A16}" type="pres">
      <dgm:prSet presAssocID="{1EBDD494-62C4-44EF-83ED-958DC7621C44}" presName="txLvlOnly1" presStyleLbl="revTx" presStyleIdx="0" presStyleCnt="1"/>
      <dgm:spPr/>
      <dgm:t>
        <a:bodyPr/>
        <a:lstStyle/>
        <a:p>
          <a:endParaRPr lang="es-CO"/>
        </a:p>
      </dgm:t>
    </dgm:pt>
  </dgm:ptLst>
  <dgm:cxnLst>
    <dgm:cxn modelId="{D1351298-5DF2-44A0-9221-DF0528A4084A}" srcId="{254EEBC5-331D-4732-8334-42D6412C9273}" destId="{1EBDD494-62C4-44EF-83ED-958DC7621C44}" srcOrd="0" destOrd="0" parTransId="{278F5258-0A03-4FFB-ADB6-9381BD5E8805}" sibTransId="{79F477E1-AB9C-461E-85C3-9489AB8A5153}"/>
    <dgm:cxn modelId="{51A5B73A-9B2A-4789-A9F6-D8C4BA24B0FE}" type="presOf" srcId="{254EEBC5-331D-4732-8334-42D6412C9273}" destId="{F3D1C243-E881-4243-B993-8FB1AC136E11}" srcOrd="0" destOrd="0" presId="urn:microsoft.com/office/officeart/2008/layout/VerticalCircleList"/>
    <dgm:cxn modelId="{7C694947-4A7E-4812-B982-2640A8312265}" type="presOf" srcId="{1EBDD494-62C4-44EF-83ED-958DC7621C44}" destId="{C186DBC0-E1BF-4188-AEDA-86DE79C71A16}" srcOrd="0" destOrd="0" presId="urn:microsoft.com/office/officeart/2008/layout/VerticalCircleList"/>
    <dgm:cxn modelId="{8FD87948-8B99-4072-8671-3D3261663C4E}" type="presParOf" srcId="{F3D1C243-E881-4243-B993-8FB1AC136E11}" destId="{5A7ED554-AC91-48C0-9DC0-FA3AAEAB5AAE}" srcOrd="0" destOrd="0" presId="urn:microsoft.com/office/officeart/2008/layout/VerticalCircleList"/>
    <dgm:cxn modelId="{696BE450-4377-4F2E-A618-7BD82A0B04AE}" type="presParOf" srcId="{5A7ED554-AC91-48C0-9DC0-FA3AAEAB5AAE}" destId="{021DF265-9515-411D-B0EA-F761344E1F1F}" srcOrd="0" destOrd="0" presId="urn:microsoft.com/office/officeart/2008/layout/VerticalCircleList"/>
    <dgm:cxn modelId="{596889B9-632E-45FA-A13B-A8F04DF340AC}" type="presParOf" srcId="{5A7ED554-AC91-48C0-9DC0-FA3AAEAB5AAE}" destId="{2AFF0502-ABF8-4108-BF09-92105F5CC46E}" srcOrd="1" destOrd="0" presId="urn:microsoft.com/office/officeart/2008/layout/VerticalCircleList"/>
    <dgm:cxn modelId="{27D4B3AF-D78B-4FEB-AA76-EBF94762E6A4}" type="presParOf" srcId="{5A7ED554-AC91-48C0-9DC0-FA3AAEAB5AAE}" destId="{C186DBC0-E1BF-4188-AEDA-86DE79C71A16}" srcOrd="2" destOrd="0" presId="urn:microsoft.com/office/officeart/2008/layout/VerticalCircleList"/>
  </dgm:cxnLst>
  <dgm:bg/>
  <dgm:whole/>
  <dgm:extLst>
    <a:ext uri="http://schemas.microsoft.com/office/drawing/2008/diagram">
      <dsp:dataModelExt xmlns:dsp="http://schemas.microsoft.com/office/drawing/2008/diagram" relId="rId48" minVer="http://schemas.openxmlformats.org/drawingml/2006/diagram"/>
    </a:ext>
  </dgm:extLst>
</dgm:dataModel>
</file>

<file path=xl/diagrams/data7.xml><?xml version="1.0" encoding="utf-8"?>
<dgm:dataModel xmlns:dgm="http://schemas.openxmlformats.org/drawingml/2006/diagram" xmlns:a="http://schemas.openxmlformats.org/drawingml/2006/main">
  <dgm:ptLst>
    <dgm:pt modelId="{1B9A5621-DCB0-4ACA-A6CC-88AF065BC68D}" type="doc">
      <dgm:prSet loTypeId="urn:microsoft.com/office/officeart/2005/8/layout/hProcess9" loCatId="process" qsTypeId="urn:microsoft.com/office/officeart/2005/8/quickstyle/simple1" qsCatId="simple" csTypeId="urn:microsoft.com/office/officeart/2005/8/colors/colorful5" csCatId="colorful" phldr="1"/>
      <dgm:spPr/>
    </dgm:pt>
    <dgm:pt modelId="{9C46CE6A-2B60-4307-AD3D-7CC20D104620}">
      <dgm:prSet phldrT="[Texto]"/>
      <dgm:spPr/>
      <dgm:t>
        <a:bodyPr/>
        <a:lstStyle/>
        <a:p>
          <a:r>
            <a:rPr lang="es-CO" b="1"/>
            <a:t>Despliegue</a:t>
          </a:r>
        </a:p>
      </dgm:t>
      <dgm:extLst>
        <a:ext uri="{E40237B7-FDA0-4F09-8148-C483321AD2D9}">
          <dgm14:cNvPr xmlns:dgm14="http://schemas.microsoft.com/office/drawing/2010/diagram" id="0" name="">
            <a:hlinkClick xmlns:r="http://schemas.openxmlformats.org/officeDocument/2006/relationships" r:id=""/>
          </dgm14:cNvPr>
        </a:ext>
      </dgm:extLst>
    </dgm:pt>
    <dgm:pt modelId="{BBDC0683-AAD4-4892-958A-5B455D9D9032}" type="parTrans" cxnId="{8EADECAA-4519-417C-9C9B-A088DC90CCA9}">
      <dgm:prSet/>
      <dgm:spPr/>
      <dgm:t>
        <a:bodyPr/>
        <a:lstStyle/>
        <a:p>
          <a:endParaRPr lang="es-CO"/>
        </a:p>
      </dgm:t>
    </dgm:pt>
    <dgm:pt modelId="{419E1430-E34E-407B-9974-0CEEFA8C958B}" type="sibTrans" cxnId="{8EADECAA-4519-417C-9C9B-A088DC90CCA9}">
      <dgm:prSet/>
      <dgm:spPr/>
      <dgm:t>
        <a:bodyPr/>
        <a:lstStyle/>
        <a:p>
          <a:endParaRPr lang="es-CO"/>
        </a:p>
      </dgm:t>
    </dgm:pt>
    <dgm:pt modelId="{8D30EA7D-B3F3-4209-A46A-FC8B960BF395}" type="pres">
      <dgm:prSet presAssocID="{1B9A5621-DCB0-4ACA-A6CC-88AF065BC68D}" presName="CompostProcess" presStyleCnt="0">
        <dgm:presLayoutVars>
          <dgm:dir/>
          <dgm:resizeHandles val="exact"/>
        </dgm:presLayoutVars>
      </dgm:prSet>
      <dgm:spPr/>
    </dgm:pt>
    <dgm:pt modelId="{2CD79E58-4385-45B2-9701-369D9F08DC32}" type="pres">
      <dgm:prSet presAssocID="{1B9A5621-DCB0-4ACA-A6CC-88AF065BC68D}" presName="arrow" presStyleLbl="bgShp" presStyleIdx="0" presStyleCnt="1"/>
      <dgm:spPr/>
    </dgm:pt>
    <dgm:pt modelId="{25C60153-AE56-4F13-9359-98E94E25A543}" type="pres">
      <dgm:prSet presAssocID="{1B9A5621-DCB0-4ACA-A6CC-88AF065BC68D}" presName="linearProcess" presStyleCnt="0"/>
      <dgm:spPr/>
    </dgm:pt>
    <dgm:pt modelId="{3C894154-623A-4B11-953A-4F11EC9B4F3C}" type="pres">
      <dgm:prSet presAssocID="{9C46CE6A-2B60-4307-AD3D-7CC20D104620}" presName="textNode" presStyleLbl="node1" presStyleIdx="0" presStyleCnt="1">
        <dgm:presLayoutVars>
          <dgm:bulletEnabled val="1"/>
        </dgm:presLayoutVars>
      </dgm:prSet>
      <dgm:spPr/>
      <dgm:t>
        <a:bodyPr/>
        <a:lstStyle/>
        <a:p>
          <a:endParaRPr lang="es-CO"/>
        </a:p>
      </dgm:t>
    </dgm:pt>
  </dgm:ptLst>
  <dgm:cxnLst>
    <dgm:cxn modelId="{0A9D7E1D-C086-4E90-AA76-DE31A61550F4}" type="presOf" srcId="{1B9A5621-DCB0-4ACA-A6CC-88AF065BC68D}" destId="{8D30EA7D-B3F3-4209-A46A-FC8B960BF395}" srcOrd="0" destOrd="0" presId="urn:microsoft.com/office/officeart/2005/8/layout/hProcess9"/>
    <dgm:cxn modelId="{411331BB-C9BF-43CC-B298-B7E6A8210411}" type="presOf" srcId="{9C46CE6A-2B60-4307-AD3D-7CC20D104620}" destId="{3C894154-623A-4B11-953A-4F11EC9B4F3C}" srcOrd="0" destOrd="0" presId="urn:microsoft.com/office/officeart/2005/8/layout/hProcess9"/>
    <dgm:cxn modelId="{8EADECAA-4519-417C-9C9B-A088DC90CCA9}" srcId="{1B9A5621-DCB0-4ACA-A6CC-88AF065BC68D}" destId="{9C46CE6A-2B60-4307-AD3D-7CC20D104620}" srcOrd="0" destOrd="0" parTransId="{BBDC0683-AAD4-4892-958A-5B455D9D9032}" sibTransId="{419E1430-E34E-407B-9974-0CEEFA8C958B}"/>
    <dgm:cxn modelId="{F8ABFBEC-DD03-4E09-B33E-FF0A6C3E62BE}" type="presParOf" srcId="{8D30EA7D-B3F3-4209-A46A-FC8B960BF395}" destId="{2CD79E58-4385-45B2-9701-369D9F08DC32}" srcOrd="0" destOrd="0" presId="urn:microsoft.com/office/officeart/2005/8/layout/hProcess9"/>
    <dgm:cxn modelId="{6F0B2F94-5846-439E-99FA-BBB1B4AB3727}" type="presParOf" srcId="{8D30EA7D-B3F3-4209-A46A-FC8B960BF395}" destId="{25C60153-AE56-4F13-9359-98E94E25A543}" srcOrd="1" destOrd="0" presId="urn:microsoft.com/office/officeart/2005/8/layout/hProcess9"/>
    <dgm:cxn modelId="{BFDC75D1-5F97-430B-9B10-F7162F1DE9A0}" type="presParOf" srcId="{25C60153-AE56-4F13-9359-98E94E25A543}" destId="{3C894154-623A-4B11-953A-4F11EC9B4F3C}" srcOrd="0" destOrd="0" presId="urn:microsoft.com/office/officeart/2005/8/layout/hProcess9"/>
  </dgm:cxnLst>
  <dgm:bg/>
  <dgm:whole/>
  <dgm:extLst>
    <a:ext uri="http://schemas.microsoft.com/office/drawing/2008/diagram">
      <dsp:dataModelExt xmlns:dsp="http://schemas.microsoft.com/office/drawing/2008/diagram" relId="rId54"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DF60359-8467-4723-99FD-85871309B8C8}">
      <dsp:nvSpPr>
        <dsp:cNvPr id="0" name=""/>
        <dsp:cNvSpPr/>
      </dsp:nvSpPr>
      <dsp:spPr>
        <a:xfrm>
          <a:off x="0" y="783046"/>
          <a:ext cx="7753350" cy="782718"/>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6BDF4D95-DEAF-4199-9507-CC3A3406FDD3}">
      <dsp:nvSpPr>
        <dsp:cNvPr id="0" name=""/>
        <dsp:cNvSpPr/>
      </dsp:nvSpPr>
      <dsp:spPr>
        <a:xfrm>
          <a:off x="139946" y="485618"/>
          <a:ext cx="5422044" cy="798901"/>
        </a:xfrm>
        <a:prstGeom prst="roundRect">
          <a:avLst/>
        </a:prstGeom>
        <a:solidFill>
          <a:schemeClr val="accent6">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05141" tIns="0" rIns="205141" bIns="0" numCol="1" spcCol="1270" anchor="ctr" anchorCtr="0">
          <a:noAutofit/>
        </a:bodyPr>
        <a:lstStyle/>
        <a:p>
          <a:pPr lvl="0" algn="ctr" defTabSz="800100">
            <a:lnSpc>
              <a:spcPct val="90000"/>
            </a:lnSpc>
            <a:spcBef>
              <a:spcPct val="0"/>
            </a:spcBef>
            <a:spcAft>
              <a:spcPct val="35000"/>
            </a:spcAft>
          </a:pPr>
          <a:r>
            <a:rPr lang="es-CO" sz="1800" b="1" kern="1200"/>
            <a:t>               Programa de Auditoria para el mejoramiento de la calidad PAMEC</a:t>
          </a:r>
        </a:p>
      </dsp:txBody>
      <dsp:txXfrm>
        <a:off x="178945" y="524617"/>
        <a:ext cx="5344046" cy="720903"/>
      </dsp:txXfrm>
    </dsp:sp>
    <dsp:sp modelId="{A690059E-9BE3-48CC-8033-2739C56BD80D}">
      <dsp:nvSpPr>
        <dsp:cNvPr id="0" name=""/>
        <dsp:cNvSpPr/>
      </dsp:nvSpPr>
      <dsp:spPr>
        <a:xfrm>
          <a:off x="0" y="2158802"/>
          <a:ext cx="7753350" cy="820654"/>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D24473C-8545-4834-A1AF-8677E8A1FAEF}">
      <dsp:nvSpPr>
        <dsp:cNvPr id="0" name=""/>
        <dsp:cNvSpPr/>
      </dsp:nvSpPr>
      <dsp:spPr>
        <a:xfrm>
          <a:off x="117410" y="1772953"/>
          <a:ext cx="5422044" cy="661444"/>
        </a:xfrm>
        <a:prstGeom prst="roundRect">
          <a:avLst/>
        </a:prstGeom>
        <a:solidFill>
          <a:schemeClr val="accent3">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05141" tIns="0" rIns="205141" bIns="0" numCol="1" spcCol="1270" anchor="ctr" anchorCtr="0">
          <a:noAutofit/>
        </a:bodyPr>
        <a:lstStyle/>
        <a:p>
          <a:pPr lvl="0" algn="ctr" defTabSz="800100">
            <a:lnSpc>
              <a:spcPct val="90000"/>
            </a:lnSpc>
            <a:spcBef>
              <a:spcPct val="0"/>
            </a:spcBef>
            <a:spcAft>
              <a:spcPct val="35000"/>
            </a:spcAft>
          </a:pPr>
          <a:r>
            <a:rPr lang="es-CO" sz="1800" b="1" kern="1200"/>
            <a:t>Cronograma de la Ruta Critica</a:t>
          </a:r>
        </a:p>
      </dsp:txBody>
      <dsp:txXfrm>
        <a:off x="149699" y="1805242"/>
        <a:ext cx="5357466" cy="596866"/>
      </dsp:txXfrm>
    </dsp:sp>
    <dsp:sp modelId="{0691B9FB-7E4F-469A-A55E-7847CBD9F5B4}">
      <dsp:nvSpPr>
        <dsp:cNvPr id="0" name=""/>
        <dsp:cNvSpPr/>
      </dsp:nvSpPr>
      <dsp:spPr>
        <a:xfrm>
          <a:off x="0" y="3461626"/>
          <a:ext cx="7753350" cy="607004"/>
        </a:xfrm>
        <a:prstGeom prst="rect">
          <a:avLst/>
        </a:prstGeom>
        <a:solidFill>
          <a:schemeClr val="lt1">
            <a:alpha val="90000"/>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956320C6-4111-472B-90E7-88D0C347C3FE}">
      <dsp:nvSpPr>
        <dsp:cNvPr id="0" name=""/>
        <dsp:cNvSpPr/>
      </dsp:nvSpPr>
      <dsp:spPr>
        <a:xfrm>
          <a:off x="195762" y="3333974"/>
          <a:ext cx="5422044" cy="538329"/>
        </a:xfrm>
        <a:prstGeom prst="roundRect">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205141" tIns="0" rIns="205141" bIns="0" numCol="1" spcCol="1270" anchor="ctr" anchorCtr="0">
          <a:noAutofit/>
        </a:bodyPr>
        <a:lstStyle/>
        <a:p>
          <a:pPr lvl="0" algn="ctr" defTabSz="800100">
            <a:lnSpc>
              <a:spcPct val="90000"/>
            </a:lnSpc>
            <a:spcBef>
              <a:spcPct val="0"/>
            </a:spcBef>
            <a:spcAft>
              <a:spcPct val="35000"/>
            </a:spcAft>
          </a:pPr>
          <a:r>
            <a:rPr lang="es-CO" sz="1800" b="1" kern="1200"/>
            <a:t>Preparacion Implementacion de la Ruta Critica</a:t>
          </a:r>
        </a:p>
      </dsp:txBody>
      <dsp:txXfrm>
        <a:off x="222041" y="3360253"/>
        <a:ext cx="5369486" cy="485771"/>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B79E263-4CD9-4992-A841-41DAB0C55C73}">
      <dsp:nvSpPr>
        <dsp:cNvPr id="0" name=""/>
        <dsp:cNvSpPr/>
      </dsp:nvSpPr>
      <dsp:spPr>
        <a:xfrm>
          <a:off x="241198" y="0"/>
          <a:ext cx="2733588" cy="1584614"/>
        </a:xfrm>
        <a:prstGeom prst="rightArrow">
          <a:avLst/>
        </a:prstGeom>
        <a:solidFill>
          <a:schemeClr val="accent2">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A8AA16BE-F62D-4A1B-B654-0C3A9CB1D9BB}">
      <dsp:nvSpPr>
        <dsp:cNvPr id="0" name=""/>
        <dsp:cNvSpPr/>
      </dsp:nvSpPr>
      <dsp:spPr>
        <a:xfrm>
          <a:off x="374109" y="456337"/>
          <a:ext cx="2029638" cy="633845"/>
        </a:xfrm>
        <a:prstGeom prst="roundRect">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4770" tIns="64770" rIns="64770" bIns="64770" numCol="1" spcCol="1270" anchor="ctr" anchorCtr="0">
          <a:noAutofit/>
        </a:bodyPr>
        <a:lstStyle/>
        <a:p>
          <a:pPr lvl="0" algn="ctr" defTabSz="755650">
            <a:lnSpc>
              <a:spcPct val="90000"/>
            </a:lnSpc>
            <a:spcBef>
              <a:spcPct val="0"/>
            </a:spcBef>
            <a:spcAft>
              <a:spcPct val="35000"/>
            </a:spcAft>
          </a:pPr>
          <a:r>
            <a:rPr lang="es-CO" sz="1700" b="1" kern="1200"/>
            <a:t>Cierre ciclo anterior </a:t>
          </a:r>
        </a:p>
      </dsp:txBody>
      <dsp:txXfrm>
        <a:off x="405051" y="487279"/>
        <a:ext cx="1967754" cy="571961"/>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3805D4B-BF32-46C9-B8EF-3DAB869860ED}">
      <dsp:nvSpPr>
        <dsp:cNvPr id="0" name=""/>
        <dsp:cNvSpPr/>
      </dsp:nvSpPr>
      <dsp:spPr>
        <a:xfrm>
          <a:off x="4226340" y="1962684"/>
          <a:ext cx="2224711" cy="2184649"/>
        </a:xfrm>
        <a:prstGeom prst="roundRect">
          <a:avLst>
            <a:gd name="adj" fmla="val 10000"/>
          </a:avLst>
        </a:prstGeom>
        <a:solidFill>
          <a:schemeClr val="tx2">
            <a:lumMod val="60000"/>
            <a:lumOff val="40000"/>
            <a:alpha val="90000"/>
          </a:schemeClr>
        </a:solidFill>
        <a:ln w="25400" cap="flat" cmpd="sng" algn="ctr">
          <a:solidFill>
            <a:schemeClr val="accent2">
              <a:hueOff val="3121013"/>
              <a:satOff val="-3893"/>
              <a:lumOff val="915"/>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30480" tIns="30480" rIns="30480" bIns="30480" numCol="1" spcCol="1270" anchor="ctr" anchorCtr="0">
          <a:noAutofit/>
        </a:bodyPr>
        <a:lstStyle/>
        <a:p>
          <a:pPr marL="57150" lvl="1" indent="-57150" algn="l" defTabSz="355600">
            <a:lnSpc>
              <a:spcPct val="90000"/>
            </a:lnSpc>
            <a:spcBef>
              <a:spcPct val="0"/>
            </a:spcBef>
            <a:spcAft>
              <a:spcPct val="15000"/>
            </a:spcAft>
            <a:buChar char="••"/>
          </a:pPr>
          <a:r>
            <a:rPr lang="es-CO" sz="800" kern="1200"/>
            <a:t> </a:t>
          </a:r>
          <a:r>
            <a:rPr lang="es-CO" sz="1100" kern="1200"/>
            <a:t>DIAGNOSTICO INICIAL</a:t>
          </a:r>
          <a:endParaRPr lang="es-CO" sz="1100" b="0" kern="1200"/>
        </a:p>
        <a:p>
          <a:pPr marL="57150" lvl="1" indent="-57150" algn="l" defTabSz="488950">
            <a:lnSpc>
              <a:spcPct val="90000"/>
            </a:lnSpc>
            <a:spcBef>
              <a:spcPct val="0"/>
            </a:spcBef>
            <a:spcAft>
              <a:spcPct val="15000"/>
            </a:spcAft>
            <a:buChar char="••"/>
          </a:pPr>
          <a:r>
            <a:rPr lang="es-CO" sz="1100" b="0" kern="1200"/>
            <a:t>AUTO EVALUACION </a:t>
          </a:r>
        </a:p>
        <a:p>
          <a:pPr marL="57150" lvl="1" indent="-57150" algn="l" defTabSz="488950">
            <a:lnSpc>
              <a:spcPct val="90000"/>
            </a:lnSpc>
            <a:spcBef>
              <a:spcPct val="0"/>
            </a:spcBef>
            <a:spcAft>
              <a:spcPct val="15000"/>
            </a:spcAft>
            <a:buChar char="••"/>
          </a:pPr>
          <a:r>
            <a:rPr lang="es-CO" sz="1100" b="0" kern="1200"/>
            <a:t>LISTADO DE PROCESOS A PRIORIZAR</a:t>
          </a:r>
        </a:p>
        <a:p>
          <a:pPr marL="57150" lvl="1" indent="-57150" algn="l" defTabSz="488950">
            <a:lnSpc>
              <a:spcPct val="90000"/>
            </a:lnSpc>
            <a:spcBef>
              <a:spcPct val="0"/>
            </a:spcBef>
            <a:spcAft>
              <a:spcPct val="15000"/>
            </a:spcAft>
            <a:buChar char="••"/>
          </a:pPr>
          <a:r>
            <a:rPr lang="es-CO" sz="1100" b="0" kern="1200"/>
            <a:t>PRIORIZACION</a:t>
          </a:r>
        </a:p>
        <a:p>
          <a:pPr marL="57150" lvl="1" indent="-57150" algn="l" defTabSz="488950">
            <a:lnSpc>
              <a:spcPct val="90000"/>
            </a:lnSpc>
            <a:spcBef>
              <a:spcPct val="0"/>
            </a:spcBef>
            <a:spcAft>
              <a:spcPct val="15000"/>
            </a:spcAft>
            <a:buChar char="••"/>
          </a:pPr>
          <a:r>
            <a:rPr lang="es-CO" sz="1100" b="0" kern="1200"/>
            <a:t>DEFINICION DE CALIDAD ESPERADA -OBSERVADA- BRECHAS</a:t>
          </a:r>
        </a:p>
        <a:p>
          <a:pPr marL="57150" lvl="1" indent="-57150" algn="l" defTabSz="488950">
            <a:lnSpc>
              <a:spcPct val="90000"/>
            </a:lnSpc>
            <a:spcBef>
              <a:spcPct val="0"/>
            </a:spcBef>
            <a:spcAft>
              <a:spcPct val="15000"/>
            </a:spcAft>
            <a:buChar char="••"/>
          </a:pPr>
          <a:r>
            <a:rPr lang="es-CO" sz="1100" b="0" kern="1200"/>
            <a:t>ELABORACION DE PLAN DE MEJORAMIENTO</a:t>
          </a:r>
        </a:p>
        <a:p>
          <a:pPr marL="285750" lvl="1" indent="-285750" algn="l" defTabSz="1600200">
            <a:lnSpc>
              <a:spcPct val="90000"/>
            </a:lnSpc>
            <a:spcBef>
              <a:spcPct val="0"/>
            </a:spcBef>
            <a:spcAft>
              <a:spcPct val="15000"/>
            </a:spcAft>
            <a:buChar char="••"/>
          </a:pPr>
          <a:endParaRPr lang="es-CO" sz="3600" kern="1200"/>
        </a:p>
      </dsp:txBody>
      <dsp:txXfrm>
        <a:off x="4939366" y="2554458"/>
        <a:ext cx="1466074" cy="1547263"/>
      </dsp:txXfrm>
    </dsp:sp>
    <dsp:sp modelId="{0A6DD03D-2AF2-4D95-B3C1-DFD661A9790B}">
      <dsp:nvSpPr>
        <dsp:cNvPr id="0" name=""/>
        <dsp:cNvSpPr/>
      </dsp:nvSpPr>
      <dsp:spPr>
        <a:xfrm>
          <a:off x="537949" y="2031611"/>
          <a:ext cx="2016799" cy="2168737"/>
        </a:xfrm>
        <a:prstGeom prst="roundRect">
          <a:avLst>
            <a:gd name="adj" fmla="val 10000"/>
          </a:avLst>
        </a:prstGeom>
        <a:solidFill>
          <a:schemeClr val="tx2">
            <a:lumMod val="60000"/>
            <a:lumOff val="40000"/>
            <a:alpha val="90000"/>
          </a:schemeClr>
        </a:solidFill>
        <a:ln w="25400" cap="flat" cmpd="sng" algn="ctr">
          <a:solidFill>
            <a:schemeClr val="accent2">
              <a:hueOff val="4681519"/>
              <a:satOff val="-5839"/>
              <a:lumOff val="1373"/>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57150" lvl="1" indent="-57150" algn="l" defTabSz="488950">
            <a:lnSpc>
              <a:spcPct val="90000"/>
            </a:lnSpc>
            <a:spcBef>
              <a:spcPct val="0"/>
            </a:spcBef>
            <a:spcAft>
              <a:spcPct val="15000"/>
            </a:spcAft>
            <a:buChar char="••"/>
          </a:pPr>
          <a:r>
            <a:rPr lang="es-CO" sz="1100" kern="1200"/>
            <a:t>SEGUIMIENTO A PLAN DE MEJORAMIENTO</a:t>
          </a:r>
        </a:p>
        <a:p>
          <a:pPr marL="57150" lvl="1" indent="-57150" algn="l" defTabSz="488950">
            <a:lnSpc>
              <a:spcPct val="90000"/>
            </a:lnSpc>
            <a:spcBef>
              <a:spcPct val="0"/>
            </a:spcBef>
            <a:spcAft>
              <a:spcPct val="15000"/>
            </a:spcAft>
            <a:buChar char="••"/>
          </a:pPr>
          <a:r>
            <a:rPr lang="es-CO" sz="1100" kern="1200"/>
            <a:t>AUDITORIAS INTERNAS</a:t>
          </a:r>
        </a:p>
      </dsp:txBody>
      <dsp:txXfrm>
        <a:off x="579298" y="2615144"/>
        <a:ext cx="1329061" cy="1543855"/>
      </dsp:txXfrm>
    </dsp:sp>
    <dsp:sp modelId="{F9064379-76CE-4528-8B03-76695C5CCC1B}">
      <dsp:nvSpPr>
        <dsp:cNvPr id="0" name=""/>
        <dsp:cNvSpPr/>
      </dsp:nvSpPr>
      <dsp:spPr>
        <a:xfrm>
          <a:off x="4264065" y="187188"/>
          <a:ext cx="2016799" cy="1306428"/>
        </a:xfrm>
        <a:prstGeom prst="roundRect">
          <a:avLst>
            <a:gd name="adj" fmla="val 10000"/>
          </a:avLst>
        </a:prstGeom>
        <a:solidFill>
          <a:schemeClr val="tx2">
            <a:lumMod val="60000"/>
            <a:lumOff val="40000"/>
          </a:schemeClr>
        </a:solidFill>
        <a:ln w="25400" cap="flat" cmpd="sng" algn="ctr">
          <a:solidFill>
            <a:schemeClr val="accent2">
              <a:hueOff val="1560506"/>
              <a:satOff val="-1946"/>
              <a:lumOff val="458"/>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57150" lvl="1" indent="-57150" algn="l" defTabSz="488950">
            <a:lnSpc>
              <a:spcPct val="90000"/>
            </a:lnSpc>
            <a:spcBef>
              <a:spcPct val="0"/>
            </a:spcBef>
            <a:spcAft>
              <a:spcPct val="15000"/>
            </a:spcAft>
            <a:buChar char="••"/>
          </a:pPr>
          <a:r>
            <a:rPr lang="es-CO" sz="1100" kern="1200"/>
            <a:t>CONFORMACION DE GRUPOS DE AUTO EVALUACION </a:t>
          </a:r>
        </a:p>
      </dsp:txBody>
      <dsp:txXfrm>
        <a:off x="4897803" y="215886"/>
        <a:ext cx="1354363" cy="922425"/>
      </dsp:txXfrm>
    </dsp:sp>
    <dsp:sp modelId="{44ABF2D4-8CD8-4FD5-B059-2027E6ACD578}">
      <dsp:nvSpPr>
        <dsp:cNvPr id="0" name=""/>
        <dsp:cNvSpPr/>
      </dsp:nvSpPr>
      <dsp:spPr>
        <a:xfrm>
          <a:off x="572053" y="143632"/>
          <a:ext cx="2016799" cy="1306428"/>
        </a:xfrm>
        <a:prstGeom prst="roundRect">
          <a:avLst>
            <a:gd name="adj" fmla="val 10000"/>
          </a:avLst>
        </a:prstGeom>
        <a:solidFill>
          <a:schemeClr val="tx2">
            <a:lumMod val="60000"/>
            <a:lumOff val="40000"/>
            <a:alpha val="90000"/>
          </a:schemeClr>
        </a:solidFill>
        <a:ln w="25400" cap="flat" cmpd="sng" algn="ctr">
          <a:solidFill>
            <a:schemeClr val="accent2">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57150" lvl="1" indent="-57150" algn="l" defTabSz="488950">
            <a:lnSpc>
              <a:spcPct val="90000"/>
            </a:lnSpc>
            <a:spcBef>
              <a:spcPct val="0"/>
            </a:spcBef>
            <a:spcAft>
              <a:spcPct val="15000"/>
            </a:spcAft>
            <a:buChar char="••"/>
          </a:pPr>
          <a:r>
            <a:rPr lang="es-CO" sz="1100" kern="1200"/>
            <a:t>APRENDIZAJE ORGANIZACIONAL</a:t>
          </a:r>
        </a:p>
      </dsp:txBody>
      <dsp:txXfrm>
        <a:off x="600751" y="172330"/>
        <a:ext cx="1354363" cy="922425"/>
      </dsp:txXfrm>
    </dsp:sp>
    <dsp:sp modelId="{83DCDFCE-5109-4AA2-8DF5-4808B1D26AA4}">
      <dsp:nvSpPr>
        <dsp:cNvPr id="0" name=""/>
        <dsp:cNvSpPr/>
      </dsp:nvSpPr>
      <dsp:spPr>
        <a:xfrm>
          <a:off x="2171893" y="649576"/>
          <a:ext cx="1018743" cy="1197941"/>
        </a:xfrm>
        <a:prstGeom prst="pieWedge">
          <a:avLst/>
        </a:prstGeom>
        <a:solidFill>
          <a:schemeClr val="accent2">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84912" tIns="184912" rIns="184912" bIns="184912" numCol="1" spcCol="1270" anchor="ctr" anchorCtr="0">
          <a:noAutofit/>
        </a:bodyPr>
        <a:lstStyle/>
        <a:p>
          <a:pPr lvl="0" algn="ctr" defTabSz="1155700">
            <a:lnSpc>
              <a:spcPct val="90000"/>
            </a:lnSpc>
            <a:spcBef>
              <a:spcPct val="0"/>
            </a:spcBef>
            <a:spcAft>
              <a:spcPct val="35000"/>
            </a:spcAft>
          </a:pPr>
          <a:r>
            <a:rPr lang="es-CO" sz="2600" kern="1200"/>
            <a:t>A</a:t>
          </a:r>
        </a:p>
      </dsp:txBody>
      <dsp:txXfrm>
        <a:off x="2470276" y="1000445"/>
        <a:ext cx="720360" cy="847072"/>
      </dsp:txXfrm>
    </dsp:sp>
    <dsp:sp modelId="{47782053-EDC0-4E5E-9894-B0F6C99895D4}">
      <dsp:nvSpPr>
        <dsp:cNvPr id="0" name=""/>
        <dsp:cNvSpPr/>
      </dsp:nvSpPr>
      <dsp:spPr>
        <a:xfrm rot="5400000">
          <a:off x="3311011" y="743656"/>
          <a:ext cx="1212048" cy="1066207"/>
        </a:xfrm>
        <a:prstGeom prst="pieWedge">
          <a:avLst/>
        </a:prstGeom>
        <a:solidFill>
          <a:schemeClr val="accent2">
            <a:hueOff val="1560506"/>
            <a:satOff val="-1946"/>
            <a:lumOff val="458"/>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84912" tIns="184912" rIns="184912" bIns="184912" numCol="1" spcCol="1270" anchor="ctr" anchorCtr="0">
          <a:noAutofit/>
        </a:bodyPr>
        <a:lstStyle/>
        <a:p>
          <a:pPr lvl="0" algn="ctr" defTabSz="1155700">
            <a:lnSpc>
              <a:spcPct val="90000"/>
            </a:lnSpc>
            <a:spcBef>
              <a:spcPct val="0"/>
            </a:spcBef>
            <a:spcAft>
              <a:spcPct val="35000"/>
            </a:spcAft>
          </a:pPr>
          <a:r>
            <a:rPr lang="es-CO" sz="2600" kern="1200"/>
            <a:t>P</a:t>
          </a:r>
        </a:p>
      </dsp:txBody>
      <dsp:txXfrm rot="-5400000">
        <a:off x="3383931" y="1025737"/>
        <a:ext cx="753922" cy="857047"/>
      </dsp:txXfrm>
    </dsp:sp>
    <dsp:sp modelId="{74388DC5-3FDF-4EB8-ACB0-F47A8F2274F6}">
      <dsp:nvSpPr>
        <dsp:cNvPr id="0" name=""/>
        <dsp:cNvSpPr/>
      </dsp:nvSpPr>
      <dsp:spPr>
        <a:xfrm rot="10800000">
          <a:off x="3413285" y="1994169"/>
          <a:ext cx="1043315" cy="1052419"/>
        </a:xfrm>
        <a:prstGeom prst="pieWedge">
          <a:avLst/>
        </a:prstGeom>
        <a:solidFill>
          <a:schemeClr val="accent2">
            <a:hueOff val="3121013"/>
            <a:satOff val="-3893"/>
            <a:lumOff val="915"/>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84912" tIns="184912" rIns="184912" bIns="184912" numCol="1" spcCol="1270" anchor="ctr" anchorCtr="0">
          <a:noAutofit/>
        </a:bodyPr>
        <a:lstStyle/>
        <a:p>
          <a:pPr lvl="0" algn="ctr" defTabSz="1155700">
            <a:lnSpc>
              <a:spcPct val="90000"/>
            </a:lnSpc>
            <a:spcBef>
              <a:spcPct val="0"/>
            </a:spcBef>
            <a:spcAft>
              <a:spcPct val="35000"/>
            </a:spcAft>
          </a:pPr>
          <a:r>
            <a:rPr lang="es-CO" sz="2600" kern="1200"/>
            <a:t>H</a:t>
          </a:r>
        </a:p>
      </dsp:txBody>
      <dsp:txXfrm rot="10800000">
        <a:off x="3413285" y="1994169"/>
        <a:ext cx="737735" cy="744173"/>
      </dsp:txXfrm>
    </dsp:sp>
    <dsp:sp modelId="{B6D5DDC4-95D3-433F-8BAE-66A066E0F259}">
      <dsp:nvSpPr>
        <dsp:cNvPr id="0" name=""/>
        <dsp:cNvSpPr/>
      </dsp:nvSpPr>
      <dsp:spPr>
        <a:xfrm rot="16200000">
          <a:off x="2140153" y="2038425"/>
          <a:ext cx="1054010" cy="976423"/>
        </a:xfrm>
        <a:prstGeom prst="pieWedge">
          <a:avLst/>
        </a:prstGeom>
        <a:solidFill>
          <a:schemeClr val="accent2">
            <a:hueOff val="4681519"/>
            <a:satOff val="-5839"/>
            <a:lumOff val="1373"/>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84912" tIns="184912" rIns="184912" bIns="184912" numCol="1" spcCol="1270" anchor="ctr" anchorCtr="0">
          <a:noAutofit/>
        </a:bodyPr>
        <a:lstStyle/>
        <a:p>
          <a:pPr lvl="0" algn="ctr" defTabSz="1155700">
            <a:lnSpc>
              <a:spcPct val="90000"/>
            </a:lnSpc>
            <a:spcBef>
              <a:spcPct val="0"/>
            </a:spcBef>
            <a:spcAft>
              <a:spcPct val="35000"/>
            </a:spcAft>
          </a:pPr>
          <a:r>
            <a:rPr lang="es-CO" sz="2600" kern="1200"/>
            <a:t>V</a:t>
          </a:r>
        </a:p>
      </dsp:txBody>
      <dsp:txXfrm rot="5400000">
        <a:off x="2464934" y="1999632"/>
        <a:ext cx="690435" cy="745298"/>
      </dsp:txXfrm>
    </dsp:sp>
    <dsp:sp modelId="{8735DEC6-32ED-4273-A1AD-0DF457F6B57A}">
      <dsp:nvSpPr>
        <dsp:cNvPr id="0" name=""/>
        <dsp:cNvSpPr/>
      </dsp:nvSpPr>
      <dsp:spPr>
        <a:xfrm>
          <a:off x="2997505" y="1622435"/>
          <a:ext cx="610347" cy="530736"/>
        </a:xfrm>
        <a:prstGeom prst="circularArrow">
          <a:avLst/>
        </a:prstGeom>
        <a:solidFill>
          <a:schemeClr val="accent2">
            <a:tint val="4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D4A370BD-5EE0-4678-AAD2-1BD2F05D7E7D}">
      <dsp:nvSpPr>
        <dsp:cNvPr id="0" name=""/>
        <dsp:cNvSpPr/>
      </dsp:nvSpPr>
      <dsp:spPr>
        <a:xfrm rot="10800000">
          <a:off x="2976344" y="1904147"/>
          <a:ext cx="610347" cy="530736"/>
        </a:xfrm>
        <a:prstGeom prst="circularArrow">
          <a:avLst/>
        </a:prstGeom>
        <a:solidFill>
          <a:schemeClr val="accent2">
            <a:tint val="4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E2DC27B-BB25-4C02-8D99-F001F3C4D808}">
      <dsp:nvSpPr>
        <dsp:cNvPr id="0" name=""/>
        <dsp:cNvSpPr/>
      </dsp:nvSpPr>
      <dsp:spPr>
        <a:xfrm>
          <a:off x="13325" y="0"/>
          <a:ext cx="4539624" cy="911679"/>
        </a:xfrm>
        <a:prstGeom prst="rightArrow">
          <a:avLst/>
        </a:prstGeom>
        <a:solidFill>
          <a:schemeClr val="accent5">
            <a:shade val="80000"/>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1C5C6197-734F-462C-A72B-4EAB5899CD73}">
      <dsp:nvSpPr>
        <dsp:cNvPr id="0" name=""/>
        <dsp:cNvSpPr/>
      </dsp:nvSpPr>
      <dsp:spPr>
        <a:xfrm>
          <a:off x="373462" y="227852"/>
          <a:ext cx="3945571" cy="455704"/>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182880" rIns="0" bIns="182880" numCol="1" spcCol="1270" anchor="ctr" anchorCtr="0">
          <a:noAutofit/>
        </a:bodyPr>
        <a:lstStyle/>
        <a:p>
          <a:pPr lvl="0" algn="ctr" defTabSz="800100">
            <a:lnSpc>
              <a:spcPct val="90000"/>
            </a:lnSpc>
            <a:spcBef>
              <a:spcPct val="0"/>
            </a:spcBef>
            <a:spcAft>
              <a:spcPct val="35000"/>
            </a:spcAft>
          </a:pPr>
          <a:r>
            <a:rPr lang="es-CO" sz="1800" b="1" kern="1200">
              <a:solidFill>
                <a:schemeClr val="bg1"/>
              </a:solidFill>
            </a:rPr>
            <a:t>RUTA CRITICA</a:t>
          </a:r>
        </a:p>
      </dsp:txBody>
      <dsp:txXfrm>
        <a:off x="373462" y="227852"/>
        <a:ext cx="3945571" cy="455704"/>
      </dsp:txXfrm>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1AA8037-7F08-490B-B322-3EF8B8676088}">
      <dsp:nvSpPr>
        <dsp:cNvPr id="0" name=""/>
        <dsp:cNvSpPr/>
      </dsp:nvSpPr>
      <dsp:spPr>
        <a:xfrm>
          <a:off x="0" y="0"/>
          <a:ext cx="2200275" cy="1013698"/>
        </a:xfrm>
        <a:prstGeom prst="roundRect">
          <a:avLst>
            <a:gd name="adj" fmla="val 10000"/>
          </a:avLst>
        </a:prstGeom>
        <a:solidFill>
          <a:schemeClr val="accent1">
            <a:alpha val="90000"/>
            <a:tint val="40000"/>
            <a:hueOff val="0"/>
            <a:satOff val="0"/>
            <a:lumOff val="0"/>
            <a:alphaOff val="0"/>
          </a:schemeClr>
        </a:solidFill>
        <a:ln w="25400" cap="flat" cmpd="sng" algn="ctr">
          <a:solidFill>
            <a:schemeClr val="accent1">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2CC1E4B9-F38C-496D-9FA4-89CBCAC9DFD0}">
      <dsp:nvSpPr>
        <dsp:cNvPr id="0" name=""/>
        <dsp:cNvSpPr/>
      </dsp:nvSpPr>
      <dsp:spPr>
        <a:xfrm>
          <a:off x="66008" y="135159"/>
          <a:ext cx="2068258" cy="743378"/>
        </a:xfrm>
        <a:prstGeom prst="roundRect">
          <a:avLst>
            <a:gd name="adj" fmla="val 10000"/>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t="-54000" b="-54000"/>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265B1735-4CE1-4EF1-98AE-DE91D4AE160A}">
      <dsp:nvSpPr>
        <dsp:cNvPr id="0" name=""/>
        <dsp:cNvSpPr/>
      </dsp:nvSpPr>
      <dsp:spPr>
        <a:xfrm rot="10800000">
          <a:off x="66008" y="1013698"/>
          <a:ext cx="2068258" cy="1238964"/>
        </a:xfrm>
        <a:prstGeom prst="round2SameRect">
          <a:avLst>
            <a:gd name="adj1" fmla="val 10500"/>
            <a:gd name="adj2" fmla="val 0"/>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20904" tIns="120904" rIns="120904" bIns="120904" numCol="1" spcCol="1270" anchor="t" anchorCtr="0">
          <a:noAutofit/>
        </a:bodyPr>
        <a:lstStyle/>
        <a:p>
          <a:pPr lvl="0" algn="ctr" defTabSz="755650">
            <a:lnSpc>
              <a:spcPct val="90000"/>
            </a:lnSpc>
            <a:spcBef>
              <a:spcPct val="0"/>
            </a:spcBef>
            <a:spcAft>
              <a:spcPct val="35000"/>
            </a:spcAft>
          </a:pPr>
          <a:r>
            <a:rPr lang="es-CO" sz="1700" kern="1200"/>
            <a:t>RESULTADO DE LA AUTO EVALUACION</a:t>
          </a:r>
        </a:p>
        <a:p>
          <a:pPr lvl="0" algn="ctr" defTabSz="755650">
            <a:lnSpc>
              <a:spcPct val="90000"/>
            </a:lnSpc>
            <a:spcBef>
              <a:spcPct val="0"/>
            </a:spcBef>
            <a:spcAft>
              <a:spcPct val="35000"/>
            </a:spcAft>
          </a:pPr>
          <a:r>
            <a:rPr lang="es-CO" sz="1700" kern="1200"/>
            <a:t>2019</a:t>
          </a:r>
        </a:p>
      </dsp:txBody>
      <dsp:txXfrm rot="10800000">
        <a:off x="104110" y="1013698"/>
        <a:ext cx="1992054" cy="1200862"/>
      </dsp:txXfrm>
    </dsp:sp>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AFF0502-ABF8-4108-BF09-92105F5CC46E}">
      <dsp:nvSpPr>
        <dsp:cNvPr id="0" name=""/>
        <dsp:cNvSpPr/>
      </dsp:nvSpPr>
      <dsp:spPr>
        <a:xfrm>
          <a:off x="147856" y="237153"/>
          <a:ext cx="563918" cy="563918"/>
        </a:xfrm>
        <a:prstGeom prst="ellipse">
          <a:avLst/>
        </a:prstGeom>
        <a:gradFill rotWithShape="0">
          <a:gsLst>
            <a:gs pos="0">
              <a:schemeClr val="accent6">
                <a:shade val="80000"/>
                <a:alpha val="50000"/>
                <a:hueOff val="0"/>
                <a:satOff val="0"/>
                <a:lumOff val="0"/>
                <a:alphaOff val="0"/>
                <a:shade val="51000"/>
                <a:satMod val="130000"/>
              </a:schemeClr>
            </a:gs>
            <a:gs pos="80000">
              <a:schemeClr val="accent6">
                <a:shade val="80000"/>
                <a:alpha val="50000"/>
                <a:hueOff val="0"/>
                <a:satOff val="0"/>
                <a:lumOff val="0"/>
                <a:alphaOff val="0"/>
                <a:shade val="93000"/>
                <a:satMod val="130000"/>
              </a:schemeClr>
            </a:gs>
            <a:gs pos="100000">
              <a:schemeClr val="accent6">
                <a:shade val="80000"/>
                <a:alpha val="50000"/>
                <a:hueOff val="0"/>
                <a:satOff val="0"/>
                <a:lumOff val="0"/>
                <a:alphaOff val="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lightRig rig="threePt" dir="t">
            <a:rot lat="0" lon="0" rev="7500000"/>
          </a:lightRig>
        </a:scene3d>
        <a:sp3d prstMaterial="plastic">
          <a:bevelT w="127000" h="25400" prst="relaxedInset"/>
        </a:sp3d>
      </dsp:spPr>
      <dsp:style>
        <a:lnRef idx="0">
          <a:scrgbClr r="0" g="0" b="0"/>
        </a:lnRef>
        <a:fillRef idx="3">
          <a:scrgbClr r="0" g="0" b="0"/>
        </a:fillRef>
        <a:effectRef idx="2">
          <a:scrgbClr r="0" g="0" b="0"/>
        </a:effectRef>
        <a:fontRef idx="minor">
          <a:schemeClr val="tx1"/>
        </a:fontRef>
      </dsp:style>
    </dsp:sp>
    <dsp:sp modelId="{C186DBC0-E1BF-4188-AEDA-86DE79C71A16}">
      <dsp:nvSpPr>
        <dsp:cNvPr id="0" name=""/>
        <dsp:cNvSpPr/>
      </dsp:nvSpPr>
      <dsp:spPr>
        <a:xfrm>
          <a:off x="429815" y="237153"/>
          <a:ext cx="3008709" cy="563918"/>
        </a:xfrm>
        <a:prstGeom prst="rect">
          <a:avLst/>
        </a:prstGeom>
        <a:solidFill>
          <a:schemeClr val="accent6">
            <a:lumMod val="75000"/>
          </a:schemeClr>
        </a:solidFill>
        <a:ln>
          <a:noFill/>
        </a:ln>
        <a:effectLst/>
      </dsp:spPr>
      <dsp:style>
        <a:lnRef idx="0">
          <a:scrgbClr r="0" g="0" b="0"/>
        </a:lnRef>
        <a:fillRef idx="0">
          <a:scrgbClr r="0" g="0" b="0"/>
        </a:fillRef>
        <a:effectRef idx="0">
          <a:scrgbClr r="0" g="0" b="0"/>
        </a:effectRef>
        <a:fontRef idx="minor"/>
      </dsp:style>
      <dsp:txBody>
        <a:bodyPr spcFirstLastPara="0" vert="horz" wrap="square" lIns="0" tIns="22860" rIns="0" bIns="22860" numCol="1" spcCol="1270" anchor="ctr" anchorCtr="0">
          <a:noAutofit/>
        </a:bodyPr>
        <a:lstStyle/>
        <a:p>
          <a:pPr lvl="0" algn="ctr" defTabSz="800100">
            <a:lnSpc>
              <a:spcPct val="90000"/>
            </a:lnSpc>
            <a:spcBef>
              <a:spcPct val="0"/>
            </a:spcBef>
            <a:spcAft>
              <a:spcPct val="35000"/>
            </a:spcAft>
          </a:pPr>
          <a:r>
            <a:rPr lang="es-CO" sz="1800" b="1" kern="1200"/>
            <a:t>ESTADO DE ACCIONES DE MEJORA</a:t>
          </a:r>
        </a:p>
      </dsp:txBody>
      <dsp:txXfrm>
        <a:off x="429815" y="237153"/>
        <a:ext cx="3008709" cy="563918"/>
      </dsp:txXfrm>
    </dsp:sp>
  </dsp:spTree>
</dsp:drawing>
</file>

<file path=xl/diagrams/drawing7.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D79E58-4385-45B2-9701-369D9F08DC32}">
      <dsp:nvSpPr>
        <dsp:cNvPr id="0" name=""/>
        <dsp:cNvSpPr/>
      </dsp:nvSpPr>
      <dsp:spPr>
        <a:xfrm>
          <a:off x="230743" y="0"/>
          <a:ext cx="2615088" cy="1381125"/>
        </a:xfrm>
        <a:prstGeom prst="rightArrow">
          <a:avLst/>
        </a:prstGeom>
        <a:solidFill>
          <a:schemeClr val="accent5">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3C894154-623A-4B11-953A-4F11EC9B4F3C}">
      <dsp:nvSpPr>
        <dsp:cNvPr id="0" name=""/>
        <dsp:cNvSpPr/>
      </dsp:nvSpPr>
      <dsp:spPr>
        <a:xfrm>
          <a:off x="740300" y="414337"/>
          <a:ext cx="1595973" cy="552450"/>
        </a:xfrm>
        <a:prstGeom prst="roundRect">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87630" tIns="87630" rIns="87630" bIns="87630" numCol="1" spcCol="1270" anchor="ctr" anchorCtr="0">
          <a:noAutofit/>
        </a:bodyPr>
        <a:lstStyle/>
        <a:p>
          <a:pPr lvl="0" algn="ctr" defTabSz="1022350">
            <a:lnSpc>
              <a:spcPct val="90000"/>
            </a:lnSpc>
            <a:spcBef>
              <a:spcPct val="0"/>
            </a:spcBef>
            <a:spcAft>
              <a:spcPct val="35000"/>
            </a:spcAft>
          </a:pPr>
          <a:r>
            <a:rPr lang="es-CO" sz="2300" b="1" kern="1200"/>
            <a:t>Despliegue</a:t>
          </a:r>
        </a:p>
      </dsp:txBody>
      <dsp:txXfrm>
        <a:off x="767268" y="441305"/>
        <a:ext cx="1542037" cy="498514"/>
      </dsp:txXfrm>
    </dsp:sp>
  </dsp:spTree>
</dsp:drawing>
</file>

<file path=xl/diagrams/layout1.xml><?xml version="1.0" encoding="utf-8"?>
<dgm:layoutDef xmlns:dgm="http://schemas.openxmlformats.org/drawingml/2006/diagram" xmlns:a="http://schemas.openxmlformats.org/drawingml/2006/main" uniqueId="urn:microsoft.com/office/officeart/2005/8/layout/list1">
  <dgm:title val=""/>
  <dgm:desc val=""/>
  <dgm:catLst>
    <dgm:cat type="list" pri="4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t modelId="2"/>
      </dgm:ptLst>
      <dgm:cxnLst>
        <dgm:cxn modelId="4" srcId="0" destId="1" srcOrd="0" destOrd="0"/>
        <dgm:cxn modelId="5"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linear">
    <dgm:varLst>
      <dgm:dir/>
      <dgm:animLvl val="lvl"/>
      <dgm:resizeHandles val="exact"/>
    </dgm:varLst>
    <dgm:choose name="Name0">
      <dgm:if name="Name1" func="var" arg="dir" op="equ" val="norm">
        <dgm:alg type="lin">
          <dgm:param type="linDir" val="fromT"/>
          <dgm:param type="vertAlign" val="mid"/>
          <dgm:param type="horzAlign" val="l"/>
          <dgm:param type="nodeHorzAlign" val="l"/>
        </dgm:alg>
      </dgm:if>
      <dgm:else name="Name2">
        <dgm:alg type="lin">
          <dgm:param type="linDir" val="fromT"/>
          <dgm:param type="vertAlign" val="mid"/>
          <dgm:param type="horzAlign" val="r"/>
          <dgm:param type="nodeHorzAlign" val="r"/>
        </dgm:alg>
      </dgm:else>
    </dgm:choose>
    <dgm:shape xmlns:r="http://schemas.openxmlformats.org/officeDocument/2006/relationships" r:blip="">
      <dgm:adjLst/>
    </dgm:shape>
    <dgm:presOf/>
    <dgm:constrLst>
      <dgm:constr type="w" for="ch" forName="parentLin" refType="w"/>
      <dgm:constr type="h" for="ch" forName="parentLin" val="INF"/>
      <dgm:constr type="w" for="des" forName="parentLeftMargin" refType="w" fact="0.05"/>
      <dgm:constr type="w" for="des" forName="parentText" refType="w" fact="0.7"/>
      <dgm:constr type="h" for="des" forName="parentText" refType="primFontSz" refFor="des" refForName="parentText" fact="0.82"/>
      <dgm:constr type="h" for="ch" forName="negativeSpace" refType="primFontSz" refFor="des" refForName="parentText" fact="-0.41"/>
      <dgm:constr type="h" for="ch" forName="negativeSpace" refType="h" refFor="des" refForName="parentText" op="lte" fact="-0.82"/>
      <dgm:constr type="h" for="ch" forName="negativeSpace" refType="h" refFor="des" refForName="parentText" op="gte" fact="-0.82"/>
      <dgm:constr type="w" for="ch" forName="childText" refType="w"/>
      <dgm:constr type="h" for="ch" forName="childText" refType="primFontSz" refFor="des" refForName="parentText" fact="0.7"/>
      <dgm:constr type="primFontSz" for="des" forName="parentText" val="65"/>
      <dgm:constr type="primFontSz" for="ch" forName="childText" refType="primFontSz" refFor="des" refForName="parentText"/>
      <dgm:constr type="tMarg" for="ch" forName="childText" refType="primFontSz" refFor="des" refForName="parentText" fact="1.64"/>
      <dgm:constr type="tMarg" for="ch" forName="childText" refType="h" refFor="des" refForName="parentText" op="lte" fact="3.28"/>
      <dgm:constr type="tMarg" for="ch" forName="childText" refType="h" refFor="des" refForName="parentText" op="gte" fact="3.28"/>
      <dgm:constr type="lMarg" for="ch" forName="childText" refType="w" fact="0.22"/>
      <dgm:constr type="rMarg" for="ch" forName="childText" refType="lMarg" refFor="ch" refForName="childText"/>
      <dgm:constr type="lMarg" for="des" forName="parentText" refType="w" fact="0.075"/>
      <dgm:constr type="rMarg" for="des" forName="parentText" refType="lMarg" refFor="des" refForName="parentText"/>
      <dgm:constr type="h" for="ch" forName="spaceBetweenRectangles" refType="primFontSz" refFor="des" refForName="parentText" fact="0.15"/>
    </dgm:constrLst>
    <dgm:ruleLst>
      <dgm:rule type="primFontSz" for="des" forName="parentText" val="5" fact="NaN" max="NaN"/>
    </dgm:ruleLst>
    <dgm:forEach name="Name3" axis="ch" ptType="node">
      <dgm:layoutNode name="parentLin">
        <dgm:choose name="Name4">
          <dgm:if name="Name5" func="var" arg="dir" op="equ" val="norm">
            <dgm:alg type="lin">
              <dgm:param type="linDir" val="fromL"/>
              <dgm:param type="horzAlign" val="l"/>
              <dgm:param type="nodeHorzAlign" val="l"/>
            </dgm:alg>
          </dgm:if>
          <dgm:else name="Name6">
            <dgm:alg type="lin">
              <dgm:param type="linDir" val="fromR"/>
              <dgm:param type="horzAlign" val="r"/>
              <dgm:param type="nodeHorzAlign" val="r"/>
            </dgm:alg>
          </dgm:else>
        </dgm:choose>
        <dgm:shape xmlns:r="http://schemas.openxmlformats.org/officeDocument/2006/relationships" r:blip="">
          <dgm:adjLst/>
        </dgm:shape>
        <dgm:presOf/>
        <dgm:constrLst/>
        <dgm:ruleLst/>
        <dgm:layoutNode name="parentLeftMargin">
          <dgm:alg type="sp"/>
          <dgm:shape xmlns:r="http://schemas.openxmlformats.org/officeDocument/2006/relationships" type="rect" r:blip="" hideGeom="1">
            <dgm:adjLst/>
          </dgm:shape>
          <dgm:presOf axis="self"/>
          <dgm:constrLst>
            <dgm:constr type="h"/>
          </dgm:constrLst>
          <dgm:ruleLst/>
        </dgm:layoutNode>
        <dgm:layoutNode name="parentText" styleLbl="node1">
          <dgm:varLst>
            <dgm:chMax val="0"/>
            <dgm:bulletEnabled val="1"/>
          </dgm:varLst>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oundRect" r:blip="">
            <dgm:adjLst/>
          </dgm:shape>
          <dgm:presOf axis="self" ptType="node"/>
          <dgm:constrLst>
            <dgm:constr type="tMarg"/>
            <dgm:constr type="bMarg"/>
          </dgm:constrLst>
          <dgm:ruleLst/>
        </dgm:layoutNode>
      </dgm:layoutNode>
      <dgm:layoutNode name="negativeSpace">
        <dgm:alg type="sp"/>
        <dgm:shape xmlns:r="http://schemas.openxmlformats.org/officeDocument/2006/relationships" r:blip="">
          <dgm:adjLst/>
        </dgm:shape>
        <dgm:presOf/>
        <dgm:constrLst/>
        <dgm:ruleLst/>
      </dgm:layoutNode>
      <dgm:layoutNode name="childText" styleLbl="conFgAcc1">
        <dgm:varLst>
          <dgm:bulletEnabled val="1"/>
        </dgm:varLst>
        <dgm:alg type="tx">
          <dgm:param type="stBulletLvl" val="1"/>
        </dgm:alg>
        <dgm:shape xmlns:r="http://schemas.openxmlformats.org/officeDocument/2006/relationships" type="rect" r:blip="" zOrderOff="-2">
          <dgm:adjLst/>
        </dgm:shape>
        <dgm:presOf axis="des" ptType="node"/>
        <dgm:constrLst>
          <dgm:constr type="secFontSz" refType="primFontSz"/>
        </dgm:constrLst>
        <dgm:ruleLst>
          <dgm:rule type="h" val="INF" fact="NaN" max="NaN"/>
        </dgm:ruleLst>
      </dgm:layoutNode>
      <dgm:forEach name="Name10" axis="followSib" ptType="sibTrans" cnt="1">
        <dgm:layoutNode name="spaceBetweenRectangles">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hProcess9">
  <dgm:title val=""/>
  <dgm:desc val=""/>
  <dgm:catLst>
    <dgm:cat type="process" pri="5000"/>
    <dgm:cat type="convert" pri="1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CompostProcess">
    <dgm:varLst>
      <dgm:dir/>
      <dgm:resizeHandles val="exact"/>
    </dgm:varLst>
    <dgm:alg type="composite">
      <dgm:param type="horzAlign" val="ctr"/>
      <dgm:param type="vertAlign" val="mid"/>
    </dgm:alg>
    <dgm:shape xmlns:r="http://schemas.openxmlformats.org/officeDocument/2006/relationships" r:blip="">
      <dgm:adjLst/>
    </dgm:shape>
    <dgm:presOf/>
    <dgm:constrLst>
      <dgm:constr type="w" for="ch" forName="arrow" refType="w" fact="0.85"/>
      <dgm:constr type="h" for="ch" forName="arrow" refType="h"/>
      <dgm:constr type="ctrX" for="ch" forName="arrow" refType="w" fact="0.5"/>
      <dgm:constr type="ctrY" for="ch" forName="arrow" refType="h" fact="0.5"/>
      <dgm:constr type="w" for="ch" forName="linearProcess" refType="w"/>
      <dgm:constr type="h" for="ch" forName="linearProcess" refType="h" fact="0.4"/>
      <dgm:constr type="ctrX" for="ch" forName="linearProcess" refType="w" fact="0.5"/>
      <dgm:constr type="ctrY" for="ch" forName="linearProcess" refType="h" fact="0.5"/>
    </dgm:constrLst>
    <dgm:ruleLst/>
    <dgm:layoutNode name="arrow" styleLbl="bgShp">
      <dgm:alg type="sp"/>
      <dgm:choose name="Name0">
        <dgm:if name="Name1" func="var" arg="dir" op="equ" val="norm">
          <dgm:shape xmlns:r="http://schemas.openxmlformats.org/officeDocument/2006/relationships" type="rightArrow" r:blip="">
            <dgm:adjLst/>
          </dgm:shape>
        </dgm:if>
        <dgm:else name="Name2">
          <dgm:shape xmlns:r="http://schemas.openxmlformats.org/officeDocument/2006/relationships" type="leftArrow" r:blip="">
            <dgm:adjLst/>
          </dgm:shape>
        </dgm:else>
      </dgm:choose>
      <dgm:presOf/>
      <dgm:constrLst/>
      <dgm:ruleLst/>
    </dgm:layoutNode>
    <dgm:layoutNode name="linearProcess">
      <dgm:choose name="Name3">
        <dgm:if name="Name4" func="var" arg="dir" op="equ" val="norm">
          <dgm:alg type="lin"/>
        </dgm:if>
        <dgm:else name="Name5">
          <dgm:alg type="lin">
            <dgm:param type="linDir" val="fromR"/>
          </dgm:alg>
        </dgm:else>
      </dgm:choose>
      <dgm:shape xmlns:r="http://schemas.openxmlformats.org/officeDocument/2006/relationships" r:blip="">
        <dgm:adjLst/>
      </dgm:shape>
      <dgm:presOf/>
      <dgm:constrLst>
        <dgm:constr type="userA" for="ch" ptType="node" refType="w"/>
        <dgm:constr type="h" for="ch" ptType="node" refType="h"/>
        <dgm:constr type="w" for="ch" ptType="node" op="equ"/>
        <dgm:constr type="w" for="ch" forName="sibTrans" refType="w" fact="0.05"/>
        <dgm:constr type="primFontSz" for="ch" ptType="node" op="equ" val="65"/>
      </dgm:constrLst>
      <dgm:ruleLst/>
      <dgm:forEach name="Name6" axis="ch" ptType="node">
        <dgm:layoutNode name="textNode" styleLbl="node1">
          <dgm:varLst>
            <dgm:bulletEnabled val="1"/>
          </dgm:varLst>
          <dgm:alg type="tx"/>
          <dgm:shape xmlns:r="http://schemas.openxmlformats.org/officeDocument/2006/relationships" type="roundRect" r:blip="">
            <dgm:adjLst/>
          </dgm:shape>
          <dgm:presOf axis="desOrSelf" ptType="node"/>
          <dgm:constrLst>
            <dgm:constr type="userA"/>
            <dgm:constr type="w" refType="userA" fact="0.3"/>
            <dgm:constr type="tMarg" refType="primFontSz" fact="0.3"/>
            <dgm:constr type="bMarg" refType="primFontSz" fact="0.3"/>
            <dgm:constr type="lMarg" refType="primFontSz" fact="0.3"/>
            <dgm:constr type="rMarg" refType="primFontSz" fact="0.3"/>
          </dgm:constrLst>
          <dgm:ruleLst>
            <dgm:rule type="w" val="NaN" fact="1" max="NaN"/>
            <dgm:rule type="primFontSz" val="5" fact="NaN" max="NaN"/>
          </dgm:ruleLst>
        </dgm:layoutNode>
        <dgm:forEach name="Name7" axis="followSib" ptType="sibTrans" cnt="1">
          <dgm:layoutNode name="sibTrans">
            <dgm:alg type="sp"/>
            <dgm:shape xmlns:r="http://schemas.openxmlformats.org/officeDocument/2006/relationships" r:blip="">
              <dgm:adjLst/>
            </dgm:shape>
            <dgm:presOf/>
            <dgm:constrLst/>
            <dgm:ruleLst/>
          </dgm:layoutNode>
        </dgm:forEach>
      </dgm:forEach>
    </dgm:layoutNode>
  </dgm:layoutNode>
</dgm:layoutDef>
</file>

<file path=xl/diagrams/layout3.xml><?xml version="1.0" encoding="utf-8"?>
<dgm:layoutDef xmlns:dgm="http://schemas.openxmlformats.org/drawingml/2006/diagram" xmlns:a="http://schemas.openxmlformats.org/drawingml/2006/main" uniqueId="urn:microsoft.com/office/officeart/2005/8/layout/cycle4#1">
  <dgm:title val=""/>
  <dgm:desc val=""/>
  <dgm:catLst>
    <dgm:cat type="relationship" pri="26000"/>
    <dgm:cat type="cycle" pri="13000"/>
  </dgm:catLst>
  <dgm:sampData>
    <dgm:dataModel>
      <dgm:ptLst>
        <dgm:pt modelId="0" type="doc"/>
        <dgm:pt modelId="1">
          <dgm:prSet phldr="1"/>
        </dgm:pt>
        <dgm:pt modelId="11">
          <dgm:prSet phldr="1"/>
        </dgm:pt>
        <dgm:pt modelId="2">
          <dgm:prSet phldr="1"/>
        </dgm:pt>
        <dgm:pt modelId="21">
          <dgm:prSet phldr="1"/>
        </dgm:pt>
        <dgm:pt modelId="3">
          <dgm:prSet phldr="1"/>
        </dgm:pt>
        <dgm:pt modelId="31">
          <dgm:prSet phldr="1"/>
        </dgm:pt>
        <dgm:pt modelId="4">
          <dgm:prSet phldr="1"/>
        </dgm:pt>
        <dgm:pt modelId="41">
          <dgm:prSet phldr="1"/>
        </dgm:pt>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sampData>
  <dgm:style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cycleMatrixDiagram">
    <dgm:varLst>
      <dgm:chMax val="1"/>
      <dgm:dir/>
      <dgm:animLvl val="lvl"/>
      <dgm:resizeHandles val="exact"/>
    </dgm:varLst>
    <dgm:alg type="composite">
      <dgm:param type="ar" val="1.3"/>
    </dgm:alg>
    <dgm:shape xmlns:r="http://schemas.openxmlformats.org/officeDocument/2006/relationships" r:blip="">
      <dgm:adjLst/>
    </dgm:shape>
    <dgm:presOf/>
    <dgm:constrLst>
      <dgm:constr type="w" for="ch" forName="children" refType="w"/>
      <dgm:constr type="h" for="ch" forName="children" refType="w" refFor="ch" refForName="children" fact="0.77"/>
      <dgm:constr type="ctrX" for="ch" forName="children" refType="w" fact="0.5"/>
      <dgm:constr type="ctrY" for="ch" forName="children" refType="h" fact="0.5"/>
      <dgm:constr type="w" for="ch" forName="circle" refType="w"/>
      <dgm:constr type="h" for="ch" forName="circle" refType="h"/>
      <dgm:constr type="ctrX" for="ch" forName="circle" refType="w" fact="0.5"/>
      <dgm:constr type="ctrY" for="ch" forName="circle" refType="h" fact="0.5"/>
      <dgm:constr type="w" for="ch" forName="center1" refType="w" fact="0.115"/>
      <dgm:constr type="h" for="ch" forName="center1" refType="w" fact="0.1"/>
      <dgm:constr type="ctrX" for="ch" forName="center1" refType="w" fact="0.5"/>
      <dgm:constr type="ctrY" for="ch" forName="center1" refType="h" fact="0.475"/>
      <dgm:constr type="w" for="ch" forName="center2" refType="w" fact="0.115"/>
      <dgm:constr type="h" for="ch" forName="center2" refType="w" fact="0.1"/>
      <dgm:constr type="ctrX" for="ch" forName="center2" refType="w" fact="0.5"/>
      <dgm:constr type="ctrY" for="ch" forName="center2" refType="h" fact="0.525"/>
    </dgm:constrLst>
    <dgm:ruleLst/>
    <dgm:choose name="Name0">
      <dgm:if name="Name1" axis="ch" ptType="node" func="cnt" op="gte" val="1">
        <dgm:layoutNode name="children">
          <dgm:alg type="composite">
            <dgm:param type="ar" val="1.3"/>
          </dgm:alg>
          <dgm:shape xmlns:r="http://schemas.openxmlformats.org/officeDocument/2006/relationships" r:blip="">
            <dgm:adjLst/>
          </dgm:shape>
          <dgm:presOf/>
          <dgm:choose name="Name2">
            <dgm:if name="Name3" func="var" arg="dir" op="equ" val="norm">
              <dgm:constrLst>
                <dgm:constr type="primFontSz" for="des" ptType="node" op="equ" val="65"/>
                <dgm:constr type="w" for="ch" forName="child1group" refType="w" fact="0.38"/>
                <dgm:constr type="h" for="ch" forName="child1group" refType="h" fact="0.32"/>
                <dgm:constr type="t" for="ch" forName="child1group"/>
                <dgm:constr type="l" for="ch" forName="child1group"/>
                <dgm:constr type="w" for="ch" forName="child2group" refType="w" fact="0.38"/>
                <dgm:constr type="h" for="ch" forName="child2group" refType="h" fact="0.32"/>
                <dgm:constr type="t" for="ch" forName="child2group"/>
                <dgm:constr type="r" for="ch" forName="child2group" refType="w"/>
                <dgm:constr type="w" for="ch" forName="child3group" refType="w" fact="0.38"/>
                <dgm:constr type="h" for="ch" forName="child3group" refType="h" fact="0.32"/>
                <dgm:constr type="b" for="ch" forName="child3group" refType="h"/>
                <dgm:constr type="r" for="ch" forName="child3group" refType="w"/>
                <dgm:constr type="w" for="ch" forName="child4group" refType="w" fact="0.38"/>
                <dgm:constr type="h" for="ch" forName="child4group" refType="h" fact="0.32"/>
                <dgm:constr type="b" for="ch" forName="child4group" refType="h"/>
                <dgm:constr type="l" for="ch" forName="child4group"/>
              </dgm:constrLst>
            </dgm:if>
            <dgm:else name="Name4">
              <dgm:constrLst>
                <dgm:constr type="primFontSz" for="des" ptType="node" op="equ" val="65"/>
                <dgm:constr type="w" for="ch" forName="child1group" refType="w" fact="0.38"/>
                <dgm:constr type="h" for="ch" forName="child1group" refType="h" fact="0.32"/>
                <dgm:constr type="t" for="ch" forName="child1group"/>
                <dgm:constr type="r" for="ch" forName="child1group" refType="w"/>
                <dgm:constr type="w" for="ch" forName="child2group" refType="w" fact="0.38"/>
                <dgm:constr type="h" for="ch" forName="child2group" refType="h" fact="0.32"/>
                <dgm:constr type="t" for="ch" forName="child2group"/>
                <dgm:constr type="l" for="ch" forName="child2group"/>
                <dgm:constr type="w" for="ch" forName="child3group" refType="w" fact="0.38"/>
                <dgm:constr type="h" for="ch" forName="child3group" refType="h" fact="0.32"/>
                <dgm:constr type="b" for="ch" forName="child3group" refType="h"/>
                <dgm:constr type="l" for="ch" forName="child3group"/>
                <dgm:constr type="w" for="ch" forName="child4group" refType="w" fact="0.38"/>
                <dgm:constr type="h" for="ch" forName="child4group" refType="h" fact="0.32"/>
                <dgm:constr type="b" for="ch" forName="child4group" refType="h"/>
                <dgm:constr type="r" for="ch" forName="child4group" refType="w"/>
              </dgm:constrLst>
            </dgm:else>
          </dgm:choose>
          <dgm:ruleLst/>
          <dgm:choose name="Name5">
            <dgm:if name="Name6" axis="ch ch" ptType="node node" st="1 1" cnt="1 0" func="cnt" op="gte" val="1">
              <dgm:layoutNode name="child1group">
                <dgm:alg type="composite">
                  <dgm:param type="horzAlign" val="none"/>
                  <dgm:param type="vertAlign" val="none"/>
                </dgm:alg>
                <dgm:shape xmlns:r="http://schemas.openxmlformats.org/officeDocument/2006/relationships" r:blip="">
                  <dgm:adjLst/>
                </dgm:shape>
                <dgm:presOf/>
                <dgm:choose name="Name7">
                  <dgm:if name="Name8" func="var" arg="dir" op="equ" val="norm">
                    <dgm:constrLst>
                      <dgm:constr type="w" for="ch" forName="child1" refType="w"/>
                      <dgm:constr type="h" for="ch" forName="child1" refType="h"/>
                      <dgm:constr type="t" for="ch" forName="child1"/>
                      <dgm:constr type="l" for="ch" forName="child1"/>
                      <dgm:constr type="w" for="ch" forName="child1Text" refType="w" fact="0.7"/>
                      <dgm:constr type="h" for="ch" forName="child1Text" refType="h" fact="0.75"/>
                      <dgm:constr type="t" for="ch" forName="child1Text"/>
                      <dgm:constr type="l" for="ch" forName="child1Text"/>
                    </dgm:constrLst>
                  </dgm:if>
                  <dgm:else name="Name9">
                    <dgm:constrLst>
                      <dgm:constr type="w" for="ch" forName="child1" refType="w"/>
                      <dgm:constr type="h" for="ch" forName="child1" refType="h"/>
                      <dgm:constr type="t" for="ch" forName="child1"/>
                      <dgm:constr type="r" for="ch" forName="child1" refType="w"/>
                      <dgm:constr type="w" for="ch" forName="child1Text" refType="w" fact="0.7"/>
                      <dgm:constr type="h" for="ch" forName="child1Text" refType="h" fact="0.75"/>
                      <dgm:constr type="t" for="ch" forName="child1Text"/>
                      <dgm:constr type="r" for="ch" forName="child1Text" refType="w"/>
                    </dgm:constrLst>
                  </dgm:else>
                </dgm:choose>
                <dgm:ruleLst/>
                <dgm:layoutNode name="child1" styleLbl="bgAcc1">
                  <dgm:alg type="sp"/>
                  <dgm:shape xmlns:r="http://schemas.openxmlformats.org/officeDocument/2006/relationships" type="roundRect" r:blip="" zOrderOff="-2">
                    <dgm:adjLst>
                      <dgm:adj idx="1" val="0.1"/>
                    </dgm:adjLst>
                  </dgm:shape>
                  <dgm:presOf axis="ch des" ptType="node node" st="1 1" cnt="1 0"/>
                  <dgm:constrLst/>
                  <dgm:ruleLst/>
                </dgm:layoutNode>
                <dgm:layoutNode name="child1Text" styleLbl="bgAcc1">
                  <dgm:varLst>
                    <dgm:bulletEnabled val="1"/>
                  </dgm:varLst>
                  <dgm:alg type="tx">
                    <dgm:param type="stBulletLvl" val="1"/>
                  </dgm:alg>
                  <dgm:shape xmlns:r="http://schemas.openxmlformats.org/officeDocument/2006/relationships" type="roundRect" r:blip="" zOrderOff="-2" hideGeom="1">
                    <dgm:adjLst>
                      <dgm:adj idx="1" val="0.1"/>
                    </dgm:adjLst>
                  </dgm:shape>
                  <dgm:presOf axis="ch des" ptType="node node" st="1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if>
            <dgm:else name="Name10"/>
          </dgm:choose>
          <dgm:choose name="Name11">
            <dgm:if name="Name12" axis="ch ch" ptType="node node" st="2 1" cnt="1 0" func="cnt" op="gte" val="1">
              <dgm:layoutNode name="child2group">
                <dgm:alg type="composite">
                  <dgm:param type="horzAlign" val="none"/>
                  <dgm:param type="vertAlign" val="none"/>
                </dgm:alg>
                <dgm:shape xmlns:r="http://schemas.openxmlformats.org/officeDocument/2006/relationships" r:blip="">
                  <dgm:adjLst/>
                </dgm:shape>
                <dgm:choose name="Name13">
                  <dgm:if name="Name14" func="var" arg="dir" op="equ" val="norm">
                    <dgm:constrLst>
                      <dgm:constr type="w" for="ch" forName="child2" refType="w"/>
                      <dgm:constr type="h" for="ch" forName="child2" refType="h"/>
                      <dgm:constr type="t" for="ch" forName="child2"/>
                      <dgm:constr type="r" for="ch" forName="child2" refType="w"/>
                      <dgm:constr type="w" for="ch" forName="child2Text" refType="w" fact="0.7"/>
                      <dgm:constr type="h" for="ch" forName="child2Text" refType="h" fact="0.75"/>
                      <dgm:constr type="t" for="ch" forName="child2Text"/>
                      <dgm:constr type="r" for="ch" forName="child2Text" refType="w"/>
                    </dgm:constrLst>
                  </dgm:if>
                  <dgm:else name="Name15">
                    <dgm:constrLst>
                      <dgm:constr type="w" for="ch" forName="child2" refType="w"/>
                      <dgm:constr type="h" for="ch" forName="child2" refType="h"/>
                      <dgm:constr type="t" for="ch" forName="child2"/>
                      <dgm:constr type="l" for="ch" forName="child2"/>
                      <dgm:constr type="w" for="ch" forName="child2Text" refType="w" fact="0.7"/>
                      <dgm:constr type="h" for="ch" forName="child2Text" refType="h" fact="0.75"/>
                      <dgm:constr type="t" for="ch" forName="child2Text"/>
                      <dgm:constr type="l" for="ch" forName="child2Text"/>
                    </dgm:constrLst>
                  </dgm:else>
                </dgm:choose>
                <dgm:ruleLst/>
                <dgm:layoutNode name="child2" styleLbl="bgAcc1">
                  <dgm:alg type="sp"/>
                  <dgm:shape xmlns:r="http://schemas.openxmlformats.org/officeDocument/2006/relationships" type="roundRect" r:blip="" zOrderOff="-2">
                    <dgm:adjLst>
                      <dgm:adj idx="1" val="0.1"/>
                    </dgm:adjLst>
                  </dgm:shape>
                  <dgm:presOf axis="ch des" ptType="node node" st="2 1" cnt="1 0"/>
                  <dgm:constrLst/>
                  <dgm:ruleLst/>
                </dgm:layoutNode>
                <dgm:layoutNode name="child2Text" styleLbl="bgAcc1">
                  <dgm:varLst>
                    <dgm:bulletEnabled val="1"/>
                  </dgm:varLst>
                  <dgm:alg type="tx">
                    <dgm:param type="stBulletLvl" val="1"/>
                  </dgm:alg>
                  <dgm:shape xmlns:r="http://schemas.openxmlformats.org/officeDocument/2006/relationships" type="roundRect" r:blip="" zOrderOff="-2" hideGeom="1">
                    <dgm:adjLst>
                      <dgm:adj idx="1" val="0.1"/>
                    </dgm:adjLst>
                  </dgm:shape>
                  <dgm:presOf axis="ch des" ptType="node node" st="2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if>
            <dgm:else name="Name16"/>
          </dgm:choose>
          <dgm:choose name="Name17">
            <dgm:if name="Name18" axis="ch ch" ptType="node node" st="3 1" cnt="1 0" func="cnt" op="gte" val="1">
              <dgm:layoutNode name="child3group">
                <dgm:alg type="composite">
                  <dgm:param type="horzAlign" val="none"/>
                  <dgm:param type="vertAlign" val="none"/>
                </dgm:alg>
                <dgm:shape xmlns:r="http://schemas.openxmlformats.org/officeDocument/2006/relationships" r:blip="">
                  <dgm:adjLst/>
                </dgm:shape>
                <dgm:presOf/>
                <dgm:choose name="Name19">
                  <dgm:if name="Name20" func="var" arg="dir" op="equ" val="norm">
                    <dgm:constrLst>
                      <dgm:constr type="w" for="ch" forName="child3" refType="w"/>
                      <dgm:constr type="h" for="ch" forName="child3" refType="h"/>
                      <dgm:constr type="b" for="ch" forName="child3" refType="h"/>
                      <dgm:constr type="r" for="ch" forName="child3" refType="w"/>
                      <dgm:constr type="w" for="ch" forName="child3Text" refType="w" fact="0.7"/>
                      <dgm:constr type="h" for="ch" forName="child3Text" refType="h" fact="0.75"/>
                      <dgm:constr type="b" for="ch" forName="child3Text" refType="h"/>
                      <dgm:constr type="r" for="ch" forName="child3Text" refType="w"/>
                    </dgm:constrLst>
                  </dgm:if>
                  <dgm:else name="Name21">
                    <dgm:constrLst>
                      <dgm:constr type="w" for="ch" forName="child3" refType="w"/>
                      <dgm:constr type="h" for="ch" forName="child3" refType="h"/>
                      <dgm:constr type="b" for="ch" forName="child3" refType="h"/>
                      <dgm:constr type="l" for="ch" forName="child3"/>
                      <dgm:constr type="w" for="ch" forName="child3Text" refType="w" fact="0.7"/>
                      <dgm:constr type="h" for="ch" forName="child3Text" refType="h" fact="0.75"/>
                      <dgm:constr type="b" for="ch" forName="child3Text" refType="h"/>
                      <dgm:constr type="l" for="ch" forName="child3Text"/>
                    </dgm:constrLst>
                  </dgm:else>
                </dgm:choose>
                <dgm:ruleLst/>
                <dgm:layoutNode name="child3" styleLbl="bgAcc1">
                  <dgm:alg type="sp"/>
                  <dgm:shape xmlns:r="http://schemas.openxmlformats.org/officeDocument/2006/relationships" type="roundRect" r:blip="" zOrderOff="-4">
                    <dgm:adjLst>
                      <dgm:adj idx="1" val="0.1"/>
                    </dgm:adjLst>
                  </dgm:shape>
                  <dgm:presOf axis="ch des" ptType="node node" st="3 1" cnt="1 0"/>
                  <dgm:constrLst/>
                  <dgm:ruleLst/>
                </dgm:layoutNode>
                <dgm:layoutNode name="child3Text" styleLbl="bgAcc1">
                  <dgm:varLst>
                    <dgm:bulletEnabled val="1"/>
                  </dgm:varLst>
                  <dgm:alg type="tx">
                    <dgm:param type="stBulletLvl" val="1"/>
                  </dgm:alg>
                  <dgm:shape xmlns:r="http://schemas.openxmlformats.org/officeDocument/2006/relationships" type="roundRect" r:blip="" zOrderOff="-4" hideGeom="1">
                    <dgm:adjLst>
                      <dgm:adj idx="1" val="0.1"/>
                    </dgm:adjLst>
                  </dgm:shape>
                  <dgm:presOf axis="ch des" ptType="node node" st="3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if>
            <dgm:else name="Name22"/>
          </dgm:choose>
          <dgm:choose name="Name23">
            <dgm:if name="Name24" axis="ch ch" ptType="node node" st="4 1" cnt="1 0" func="cnt" op="gte" val="1">
              <dgm:layoutNode name="child4group">
                <dgm:alg type="composite">
                  <dgm:param type="horzAlign" val="none"/>
                  <dgm:param type="vertAlign" val="none"/>
                </dgm:alg>
                <dgm:shape xmlns:r="http://schemas.openxmlformats.org/officeDocument/2006/relationships" r:blip="">
                  <dgm:adjLst/>
                </dgm:shape>
                <dgm:presOf/>
                <dgm:choose name="Name25">
                  <dgm:if name="Name26" func="var" arg="dir" op="equ" val="norm">
                    <dgm:constrLst>
                      <dgm:constr type="w" for="ch" forName="child4" refType="w"/>
                      <dgm:constr type="h" for="ch" forName="child4" refType="h"/>
                      <dgm:constr type="b" for="ch" forName="child4" refType="h"/>
                      <dgm:constr type="l" for="ch" forName="child4"/>
                      <dgm:constr type="w" for="ch" forName="child4Text" refType="w" fact="0.7"/>
                      <dgm:constr type="h" for="ch" forName="child4Text" refType="h" fact="0.75"/>
                      <dgm:constr type="b" for="ch" forName="child4Text" refType="h"/>
                      <dgm:constr type="l" for="ch" forName="child4Text"/>
                    </dgm:constrLst>
                  </dgm:if>
                  <dgm:else name="Name27">
                    <dgm:constrLst>
                      <dgm:constr type="w" for="ch" forName="child4" refType="w"/>
                      <dgm:constr type="h" for="ch" forName="child4" refType="h"/>
                      <dgm:constr type="b" for="ch" forName="child4" refType="h"/>
                      <dgm:constr type="r" for="ch" forName="child4" refType="w"/>
                      <dgm:constr type="w" for="ch" forName="child4Text" refType="w" fact="0.7"/>
                      <dgm:constr type="h" for="ch" forName="child4Text" refType="h" fact="0.75"/>
                      <dgm:constr type="b" for="ch" forName="child4Text" refType="h"/>
                      <dgm:constr type="r" for="ch" forName="child4Text" refType="w"/>
                    </dgm:constrLst>
                  </dgm:else>
                </dgm:choose>
                <dgm:ruleLst/>
                <dgm:layoutNode name="child4" styleLbl="bgAcc1">
                  <dgm:alg type="sp"/>
                  <dgm:shape xmlns:r="http://schemas.openxmlformats.org/officeDocument/2006/relationships" type="roundRect" r:blip="" zOrderOff="-4">
                    <dgm:adjLst>
                      <dgm:adj idx="1" val="0.1"/>
                    </dgm:adjLst>
                  </dgm:shape>
                  <dgm:presOf axis="ch des" ptType="node node" st="4 1" cnt="1 0"/>
                  <dgm:constrLst/>
                  <dgm:ruleLst/>
                </dgm:layoutNode>
                <dgm:layoutNode name="child4Text" styleLbl="bgAcc1">
                  <dgm:varLst>
                    <dgm:bulletEnabled val="1"/>
                  </dgm:varLst>
                  <dgm:alg type="tx">
                    <dgm:param type="stBulletLvl" val="1"/>
                  </dgm:alg>
                  <dgm:shape xmlns:r="http://schemas.openxmlformats.org/officeDocument/2006/relationships" type="roundRect" r:blip="" zOrderOff="-4" hideGeom="1">
                    <dgm:adjLst>
                      <dgm:adj idx="1" val="0.1"/>
                    </dgm:adjLst>
                  </dgm:shape>
                  <dgm:presOf axis="ch des" ptType="node node" st="4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if>
            <dgm:else name="Name28"/>
          </dgm:choose>
          <dgm:layoutNode name="childPlaceholder">
            <dgm:alg type="sp"/>
            <dgm:shape xmlns:r="http://schemas.openxmlformats.org/officeDocument/2006/relationships" r:blip="">
              <dgm:adjLst/>
            </dgm:shape>
            <dgm:presOf/>
            <dgm:constrLst/>
            <dgm:ruleLst/>
          </dgm:layoutNode>
        </dgm:layoutNode>
        <dgm:layoutNode name="circle">
          <dgm:alg type="composite">
            <dgm:param type="ar" val="1"/>
          </dgm:alg>
          <dgm:shape xmlns:r="http://schemas.openxmlformats.org/officeDocument/2006/relationships" r:blip="">
            <dgm:adjLst/>
          </dgm:shape>
          <dgm:presOf/>
          <dgm:choose name="Name29">
            <dgm:if name="Name30" func="var" arg="dir" op="equ" val="norm">
              <dgm:constrLst>
                <dgm:constr type="primFontSz" for="ch" ptType="node" op="equ" val="65"/>
                <dgm:constr type="w" for="ch" forName="quadrant1" refType="w" fact="0.433"/>
                <dgm:constr type="h" for="ch" forName="quadrant1" refType="h" fact="0.433"/>
                <dgm:constr type="b" for="ch" forName="quadrant1" refType="h" fact="0.5"/>
                <dgm:constr type="bOff" for="ch" forName="quadrant1" refType="h" fact="-0.01"/>
                <dgm:constr type="r" for="ch" forName="quadrant1" refType="w" fact="0.5"/>
                <dgm:constr type="rOff" for="ch" forName="quadrant1" refType="w" fact="-0.01"/>
                <dgm:constr type="w" for="ch" forName="quadrant2" refType="w" fact="0.433"/>
                <dgm:constr type="h" for="ch" forName="quadrant2" refType="h" fact="0.433"/>
                <dgm:constr type="b" for="ch" forName="quadrant2" refType="h" fact="0.5"/>
                <dgm:constr type="bOff" for="ch" forName="quadrant2" refType="h" fact="-0.01"/>
                <dgm:constr type="l" for="ch" forName="quadrant2" refType="w" fact="0.5"/>
                <dgm:constr type="lOff" for="ch" forName="quadrant2" refType="w" fact="0.01"/>
                <dgm:constr type="w" for="ch" forName="quadrant3" refType="w" fact="0.433"/>
                <dgm:constr type="h" for="ch" forName="quadrant3" refType="h" fact="0.433"/>
                <dgm:constr type="t" for="ch" forName="quadrant3" refType="h" fact="0.5"/>
                <dgm:constr type="tOff" for="ch" forName="quadrant3" refType="h" fact="0.01"/>
                <dgm:constr type="l" for="ch" forName="quadrant3" refType="w" fact="0.5"/>
                <dgm:constr type="lOff" for="ch" forName="quadrant3" refType="w" fact="0.01"/>
                <dgm:constr type="w" for="ch" forName="quadrant4" refType="w" fact="0.433"/>
                <dgm:constr type="h" for="ch" forName="quadrant4" refType="h" fact="0.433"/>
                <dgm:constr type="t" for="ch" forName="quadrant4" refType="h" fact="0.5"/>
                <dgm:constr type="tOff" for="ch" forName="quadrant4" refType="h" fact="0.01"/>
                <dgm:constr type="r" for="ch" forName="quadrant4" refType="w" fact="0.5"/>
                <dgm:constr type="rOff" for="ch" forName="quadrant4" refType="w" fact="-0.01"/>
              </dgm:constrLst>
            </dgm:if>
            <dgm:else name="Name31">
              <dgm:constrLst>
                <dgm:constr type="primFontSz" for="ch" ptType="node" op="equ" val="65"/>
                <dgm:constr type="w" for="ch" forName="quadrant1" refType="w" fact="0.433"/>
                <dgm:constr type="h" for="ch" forName="quadrant1" refType="h" fact="0.433"/>
                <dgm:constr type="b" for="ch" forName="quadrant1" refType="h" fact="0.5"/>
                <dgm:constr type="bOff" for="ch" forName="quadrant1" refType="h" fact="-0.01"/>
                <dgm:constr type="l" for="ch" forName="quadrant1" refType="w" fact="0.5"/>
                <dgm:constr type="lOff" for="ch" forName="quadrant1" refType="w" fact="0.01"/>
                <dgm:constr type="w" for="ch" forName="quadrant2" refType="w" fact="0.433"/>
                <dgm:constr type="h" for="ch" forName="quadrant2" refType="h" fact="0.433"/>
                <dgm:constr type="b" for="ch" forName="quadrant2" refType="h" fact="0.5"/>
                <dgm:constr type="bOff" for="ch" forName="quadrant2" refType="h" fact="-0.01"/>
                <dgm:constr type="r" for="ch" forName="quadrant2" refType="w" fact="0.5"/>
                <dgm:constr type="rOff" for="ch" forName="quadrant2" refType="w" fact="-0.01"/>
                <dgm:constr type="w" for="ch" forName="quadrant3" refType="w" fact="0.433"/>
                <dgm:constr type="h" for="ch" forName="quadrant3" refType="h" fact="0.433"/>
                <dgm:constr type="t" for="ch" forName="quadrant3" refType="h" fact="0.5"/>
                <dgm:constr type="tOff" for="ch" forName="quadrant3" refType="h" fact="0.01"/>
                <dgm:constr type="r" for="ch" forName="quadrant3" refType="w" fact="0.5"/>
                <dgm:constr type="rOff" for="ch" forName="quadrant3" refType="w" fact="-0.01"/>
                <dgm:constr type="w" for="ch" forName="quadrant4" refType="w" fact="0.433"/>
                <dgm:constr type="h" for="ch" forName="quadrant4" refType="h" fact="0.433"/>
                <dgm:constr type="t" for="ch" forName="quadrant4" refType="h" fact="0.5"/>
                <dgm:constr type="tOff" for="ch" forName="quadrant4" refType="h" fact="0.01"/>
                <dgm:constr type="l" for="ch" forName="quadrant4" refType="w" fact="0.5"/>
                <dgm:constr type="lOff" for="ch" forName="quadrant4" refType="w" fact="0.01"/>
              </dgm:constrLst>
            </dgm:else>
          </dgm:choose>
          <dgm:ruleLst/>
          <dgm:layoutNode name="quadrant1" styleLbl="node1">
            <dgm:varLst>
              <dgm:chMax val="1"/>
              <dgm:bulletEnabled val="1"/>
            </dgm:varLst>
            <dgm:alg type="tx"/>
            <dgm:choose name="Name32">
              <dgm:if name="Name33" func="var" arg="dir" op="equ" val="norm">
                <dgm:shape xmlns:r="http://schemas.openxmlformats.org/officeDocument/2006/relationships" type="pieWedge" r:blip="">
                  <dgm:adjLst/>
                </dgm:shape>
              </dgm:if>
              <dgm:else name="Name34">
                <dgm:shape xmlns:r="http://schemas.openxmlformats.org/officeDocument/2006/relationships" rot="90" type="pieWedge" r:blip="">
                  <dgm:adjLst/>
                </dgm:shape>
              </dgm:else>
            </dgm:choose>
            <dgm:presOf axis="ch" ptType="node" cnt="1"/>
            <dgm:constrLst/>
            <dgm:ruleLst>
              <dgm:rule type="primFontSz" val="5" fact="NaN" max="NaN"/>
            </dgm:ruleLst>
          </dgm:layoutNode>
          <dgm:layoutNode name="quadrant2" styleLbl="node1">
            <dgm:varLst>
              <dgm:chMax val="1"/>
              <dgm:bulletEnabled val="1"/>
            </dgm:varLst>
            <dgm:alg type="tx"/>
            <dgm:choose name="Name35">
              <dgm:if name="Name36" func="var" arg="dir" op="equ" val="norm">
                <dgm:shape xmlns:r="http://schemas.openxmlformats.org/officeDocument/2006/relationships" rot="90" type="pieWedge" r:blip="">
                  <dgm:adjLst/>
                </dgm:shape>
              </dgm:if>
              <dgm:else name="Name37">
                <dgm:shape xmlns:r="http://schemas.openxmlformats.org/officeDocument/2006/relationships" type="pieWedge" r:blip="">
                  <dgm:adjLst/>
                </dgm:shape>
              </dgm:else>
            </dgm:choose>
            <dgm:presOf axis="ch" ptType="node" st="2" cnt="1"/>
            <dgm:constrLst/>
            <dgm:ruleLst>
              <dgm:rule type="primFontSz" val="5" fact="NaN" max="NaN"/>
            </dgm:ruleLst>
          </dgm:layoutNode>
          <dgm:layoutNode name="quadrant3" styleLbl="node1">
            <dgm:varLst>
              <dgm:chMax val="1"/>
              <dgm:bulletEnabled val="1"/>
            </dgm:varLst>
            <dgm:alg type="tx"/>
            <dgm:choose name="Name38">
              <dgm:if name="Name39" func="var" arg="dir" op="equ" val="norm">
                <dgm:shape xmlns:r="http://schemas.openxmlformats.org/officeDocument/2006/relationships" rot="180" type="pieWedge" r:blip="">
                  <dgm:adjLst/>
                </dgm:shape>
              </dgm:if>
              <dgm:else name="Name40">
                <dgm:shape xmlns:r="http://schemas.openxmlformats.org/officeDocument/2006/relationships" rot="270" type="pieWedge" r:blip="">
                  <dgm:adjLst/>
                </dgm:shape>
              </dgm:else>
            </dgm:choose>
            <dgm:presOf axis="ch" ptType="node" st="3" cnt="1"/>
            <dgm:constrLst/>
            <dgm:ruleLst>
              <dgm:rule type="primFontSz" val="5" fact="NaN" max="NaN"/>
            </dgm:ruleLst>
          </dgm:layoutNode>
          <dgm:layoutNode name="quadrant4" styleLbl="node1">
            <dgm:varLst>
              <dgm:chMax val="1"/>
              <dgm:bulletEnabled val="1"/>
            </dgm:varLst>
            <dgm:alg type="tx"/>
            <dgm:choose name="Name41">
              <dgm:if name="Name42" func="var" arg="dir" op="equ" val="norm">
                <dgm:shape xmlns:r="http://schemas.openxmlformats.org/officeDocument/2006/relationships" rot="270" type="pieWedge" r:blip="">
                  <dgm:adjLst/>
                </dgm:shape>
              </dgm:if>
              <dgm:else name="Name43">
                <dgm:shape xmlns:r="http://schemas.openxmlformats.org/officeDocument/2006/relationships" rot="180" type="pieWedge" r:blip="">
                  <dgm:adjLst/>
                </dgm:shape>
              </dgm:else>
            </dgm:choose>
            <dgm:presOf axis="ch" ptType="node" st="4" cnt="1"/>
            <dgm:constrLst/>
            <dgm:ruleLst>
              <dgm:rule type="primFontSz" val="5" fact="NaN" max="NaN"/>
            </dgm:ruleLst>
          </dgm:layoutNode>
          <dgm:layoutNode name="quadrantPlaceholder">
            <dgm:alg type="sp"/>
            <dgm:shape xmlns:r="http://schemas.openxmlformats.org/officeDocument/2006/relationships" r:blip="">
              <dgm:adjLst/>
            </dgm:shape>
            <dgm:presOf/>
            <dgm:constrLst/>
            <dgm:ruleLst/>
          </dgm:layoutNode>
        </dgm:layoutNode>
        <dgm:layoutNode name="center1" styleLbl="fgShp">
          <dgm:alg type="sp"/>
          <dgm:choose name="Name44">
            <dgm:if name="Name45" func="var" arg="dir" op="equ" val="norm">
              <dgm:shape xmlns:r="http://schemas.openxmlformats.org/officeDocument/2006/relationships" type="circularArrow" r:blip="" zOrderOff="16">
                <dgm:adjLst/>
              </dgm:shape>
            </dgm:if>
            <dgm:else name="Name46">
              <dgm:shape xmlns:r="http://schemas.openxmlformats.org/officeDocument/2006/relationships" rot="180" type="leftCircularArrow" r:blip="" zOrderOff="16">
                <dgm:adjLst/>
              </dgm:shape>
            </dgm:else>
          </dgm:choose>
          <dgm:presOf/>
          <dgm:constrLst/>
          <dgm:ruleLst/>
        </dgm:layoutNode>
        <dgm:layoutNode name="center2" styleLbl="fgShp">
          <dgm:alg type="sp"/>
          <dgm:choose name="Name47">
            <dgm:if name="Name48" func="var" arg="dir" op="equ" val="norm">
              <dgm:shape xmlns:r="http://schemas.openxmlformats.org/officeDocument/2006/relationships" rot="180" type="circularArrow" r:blip="" zOrderOff="16">
                <dgm:adjLst/>
              </dgm:shape>
            </dgm:if>
            <dgm:else name="Name49">
              <dgm:shape xmlns:r="http://schemas.openxmlformats.org/officeDocument/2006/relationships" type="leftCircularArrow" r:blip="" zOrderOff="16">
                <dgm:adjLst/>
              </dgm:shape>
            </dgm:else>
          </dgm:choose>
          <dgm:presOf/>
          <dgm:constrLst/>
          <dgm:ruleLst/>
        </dgm:layoutNode>
      </dgm:if>
      <dgm:else name="Name50"/>
    </dgm:choose>
  </dgm:layoutNode>
</dgm:layoutDef>
</file>

<file path=xl/diagrams/layout4.xml><?xml version="1.0" encoding="utf-8"?>
<dgm:layoutDef xmlns:dgm="http://schemas.openxmlformats.org/drawingml/2006/diagram" xmlns:a="http://schemas.openxmlformats.org/drawingml/2006/main" uniqueId="urn:microsoft.com/office/officeart/2005/8/layout/hProcess3">
  <dgm:title val=""/>
  <dgm:desc val=""/>
  <dgm:catLst>
    <dgm:cat type="process" pri="6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chOrder="t">
    <dgm:varLst>
      <dgm:dir/>
      <dgm:animLvl val="lvl"/>
      <dgm:resizeHandles val="exact"/>
    </dgm:varLst>
    <dgm:alg type="composite"/>
    <dgm:shape xmlns:r="http://schemas.openxmlformats.org/officeDocument/2006/relationships" r:blip="">
      <dgm:adjLst/>
    </dgm:shape>
    <dgm:presOf/>
    <dgm:constrLst>
      <dgm:constr type="w" for="ch" forName="dummy" refType="w"/>
      <dgm:constr type="h" for="ch" forName="dummy" refType="h"/>
      <dgm:constr type="h" for="ch" forName="dummy" refType="w" refFor="ch" refForName="dummy" op="lte" fact="0.4"/>
      <dgm:constr type="ctrX" for="ch" forName="dummy" refType="w" fact="0.5"/>
      <dgm:constr type="ctrY" for="ch" forName="dummy" refType="h" fact="0.5"/>
      <dgm:constr type="w" for="ch" forName="linH" refType="w"/>
      <dgm:constr type="h" for="ch" forName="linH" refType="h"/>
      <dgm:constr type="ctrX" for="ch" forName="linH" refType="w" fact="0.5"/>
      <dgm:constr type="ctrY" for="ch" forName="linH" refType="h" fact="0.5"/>
      <dgm:constr type="userP" for="ch" forName="linH" refType="h" refFor="ch" refForName="dummy" fact="0.25"/>
      <dgm:constr type="userT" for="des" forName="parTx" refType="w" refFor="ch" refForName="dummy" fact="0.2"/>
    </dgm:constrLst>
    <dgm:ruleLst/>
    <dgm:layoutNode name="dummy">
      <dgm:alg type="sp"/>
      <dgm:shape xmlns:r="http://schemas.openxmlformats.org/officeDocument/2006/relationships" r:blip="">
        <dgm:adjLst/>
      </dgm:shape>
      <dgm:presOf/>
      <dgm:constrLst/>
      <dgm:ruleLst/>
    </dgm:layoutNode>
    <dgm:layoutNode name="linH">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primFontSz" for="des" forName="parTx" val="65"/>
        <dgm:constr type="primFontSz" for="des" forName="desTx" refType="primFontSz" refFor="des" refForName="parTx" op="equ"/>
        <dgm:constr type="h" for="des" forName="parTx" refType="primFontSz" refFor="des" refForName="parTx"/>
        <dgm:constr type="h" for="des" forName="desTx" refType="primFontSz" refFor="des" refForName="parTx" fact="0.5"/>
        <dgm:constr type="h" for="des" forName="parTx" op="equ"/>
        <dgm:constr type="h" for="des" forName="desTx" op="equ"/>
        <dgm:constr type="h" for="ch" forName="backgroundArrow" refType="primFontSz" refFor="des" refForName="parTx" fact="2"/>
        <dgm:constr type="h" for="ch" forName="backgroundArrow" refType="h" refFor="des" refForName="parTx" op="lte" fact="2"/>
        <dgm:constr type="h" for="ch" forName="backgroundArrow" refType="h" refFor="des" refForName="parTx" op="gte" fact="2"/>
        <dgm:constr type="h" for="des" forName="spVertical1" refType="primFontSz" refFor="des" refForName="parTx" fact="0.5"/>
        <dgm:constr type="h" for="des" forName="spVertical1" refType="h" refFor="des" refForName="parTx" op="lte" fact="0.5"/>
        <dgm:constr type="h" for="des" forName="spVertical1" refType="h" refFor="des" refForName="parTx" op="gte" fact="0.5"/>
        <dgm:constr type="h" for="des" forName="spVertical2" refType="primFontSz" refFor="des" refForName="parTx" fact="0.5"/>
        <dgm:constr type="h" for="des" forName="spVertical2" refType="h" refFor="des" refForName="parTx" op="lte" fact="0.5"/>
        <dgm:constr type="h" for="des" forName="spVertical2" refType="h" refFor="des" refForName="parTx" op="gte" fact="0.5"/>
        <dgm:constr type="h" for="des" forName="spVertical3" refType="primFontSz" refFor="des" refForName="parTx" fact="-0.4"/>
        <dgm:constr type="h" for="des" forName="spVertical3" refType="h" refFor="des" refForName="parTx" op="lte" fact="-0.4"/>
        <dgm:constr type="h" for="des" forName="spVertical3" refType="h" refFor="des" refForName="parTx" op="gte" fact="-0.4"/>
        <dgm:constr type="w" for="ch" forName="backgroundArrow" refType="w"/>
        <dgm:constr type="w" for="ch" forName="negArrow" refType="w" fact="-1"/>
        <dgm:constr type="w" for="ch" forName="linV" refType="w"/>
        <dgm:constr type="w" for="ch" forName="space" refType="w" refFor="ch" refForName="linV" fact="0.2"/>
        <dgm:constr type="w" for="ch" forName="padding1" refType="w" fact="0.08"/>
        <dgm:constr type="userP"/>
        <dgm:constr type="w" for="ch" forName="padding2" refType="userP"/>
      </dgm:constrLst>
      <dgm:ruleLst>
        <dgm:rule type="w" for="ch" forName="linV" val="0" fact="NaN" max="NaN"/>
        <dgm:rule type="primFontSz" for="des" forName="parTx" val="5" fact="NaN" max="NaN"/>
      </dgm:ruleLst>
      <dgm:layoutNode name="padding1">
        <dgm:alg type="sp"/>
        <dgm:shape xmlns:r="http://schemas.openxmlformats.org/officeDocument/2006/relationships" r:blip="">
          <dgm:adjLst/>
        </dgm:shape>
        <dgm:presOf/>
        <dgm:constrLst/>
        <dgm:ruleLst/>
      </dgm:layoutNode>
      <dgm:forEach name="Name4" axis="ch" ptType="node">
        <dgm:layoutNode name="linV">
          <dgm:alg type="lin">
            <dgm:param type="linDir" val="fromT"/>
          </dgm:alg>
          <dgm:shape xmlns:r="http://schemas.openxmlformats.org/officeDocument/2006/relationships" r:blip="">
            <dgm:adjLst/>
          </dgm:shape>
          <dgm:presOf/>
          <dgm:constrLst>
            <dgm:constr type="w" for="ch" forName="spVertical1" refType="w"/>
            <dgm:constr type="w" for="ch" forName="parTx" refType="w"/>
            <dgm:constr type="w" for="ch" forName="spVertical2" refType="w"/>
            <dgm:constr type="w" for="ch" forName="spVertical3" refType="w"/>
            <dgm:constr type="w" for="ch" forName="desTx" refType="w"/>
          </dgm:constrLst>
          <dgm:ruleLst/>
          <dgm:layoutNode name="spVertical1">
            <dgm:alg type="sp"/>
            <dgm:shape xmlns:r="http://schemas.openxmlformats.org/officeDocument/2006/relationships" r:blip="">
              <dgm:adjLst/>
            </dgm:shape>
            <dgm:presOf/>
            <dgm:constrLst/>
            <dgm:ruleLst/>
          </dgm:layoutNode>
          <dgm:layoutNode name="parTx" styleLbl="revTx">
            <dgm:varLst>
              <dgm:chMax val="0"/>
              <dgm:chPref val="0"/>
              <dgm:bulletEnabled val="1"/>
            </dgm:varLst>
            <dgm:choose name="Name5">
              <dgm:if name="Name6" axis="root des" ptType="all node" func="maxDepth" op="gt" val="1">
                <dgm:alg type="tx">
                  <dgm:param type="parTxLTRAlign" val="l"/>
                  <dgm:param type="parTxRTLAlign" val="r"/>
                </dgm:alg>
              </dgm:if>
              <dgm:else name="Name7">
                <dgm:alg type="tx">
                  <dgm:param type="parTxLTRAlign" val="ctr"/>
                  <dgm:param type="parTxRTLAlign" val="ctr"/>
                </dgm:alg>
              </dgm:else>
            </dgm:choose>
            <dgm:shape xmlns:r="http://schemas.openxmlformats.org/officeDocument/2006/relationships" type="rect" r:blip="">
              <dgm:adjLst/>
            </dgm:shape>
            <dgm:presOf axis="self" ptType="node"/>
            <dgm:choose name="Name8">
              <dgm:if name="Name9" func="var" arg="dir" op="equ" val="norm">
                <dgm:constrLst>
                  <dgm:constr type="userT"/>
                  <dgm:constr type="h" refType="userT" op="lte"/>
                  <dgm:constr type="tMarg" refType="primFontSz" fact="0.8"/>
                  <dgm:constr type="bMarg" refType="tMarg"/>
                  <dgm:constr type="lMarg"/>
                  <dgm:constr type="rMarg"/>
                </dgm:constrLst>
              </dgm:if>
              <dgm:else name="Name10">
                <dgm:constrLst>
                  <dgm:constr type="userT"/>
                  <dgm:constr type="h" refType="userT" op="lte"/>
                  <dgm:constr type="tMarg" refType="primFontSz" fact="0.8"/>
                  <dgm:constr type="bMarg" refType="tMarg"/>
                  <dgm:constr type="lMarg"/>
                  <dgm:constr type="rMarg"/>
                </dgm:constrLst>
              </dgm:else>
            </dgm:choose>
            <dgm:ruleLst>
              <dgm:rule type="h" val="INF" fact="NaN" max="NaN"/>
            </dgm:ruleLst>
          </dgm:layoutNode>
          <dgm:layoutNode name="spVertical2">
            <dgm:alg type="sp"/>
            <dgm:shape xmlns:r="http://schemas.openxmlformats.org/officeDocument/2006/relationships" r:blip="">
              <dgm:adjLst/>
            </dgm:shape>
            <dgm:presOf/>
            <dgm:constrLst/>
            <dgm:ruleLst/>
          </dgm:layoutNode>
          <dgm:layoutNode name="spVertical3">
            <dgm:alg type="sp"/>
            <dgm:shape xmlns:r="http://schemas.openxmlformats.org/officeDocument/2006/relationships" r:blip="">
              <dgm:adjLst/>
            </dgm:shape>
            <dgm:presOf/>
            <dgm:constrLst/>
            <dgm:ruleLst/>
          </dgm:layoutNode>
          <dgm:choose name="Name11">
            <dgm:if name="Name12" axis="ch" ptType="node" func="cnt" op="gte" val="1">
              <dgm:layoutNode name="desTx" styleLbl="revTx">
                <dgm:varLst>
                  <dgm:bulletEnabled val="1"/>
                </dgm:varLst>
                <dgm:alg type="tx">
                  <dgm:param type="stBulletLvl" val="1"/>
                </dgm:alg>
                <dgm:shape xmlns:r="http://schemas.openxmlformats.org/officeDocument/2006/relationships" type="rect" r:blip="">
                  <dgm:adjLst/>
                </dgm:shape>
                <dgm:presOf axis="des" ptType="node"/>
                <dgm:constrLst>
                  <dgm:constr type="tMarg"/>
                  <dgm:constr type="bMarg"/>
                  <dgm:constr type="rMarg"/>
                  <dgm:constr type="lMarg"/>
                </dgm:constrLst>
                <dgm:ruleLst>
                  <dgm:rule type="h" val="INF" fact="NaN" max="NaN"/>
                </dgm:ruleLst>
              </dgm:layoutNode>
            </dgm:if>
            <dgm:else name="Name13"/>
          </dgm:choose>
        </dgm:layoutNode>
        <dgm:forEach name="Name14" axis="followSib" ptType="sibTrans" cnt="1">
          <dgm:layoutNode name="space">
            <dgm:alg type="sp"/>
            <dgm:shape xmlns:r="http://schemas.openxmlformats.org/officeDocument/2006/relationships" r:blip="">
              <dgm:adjLst/>
            </dgm:shape>
            <dgm:presOf/>
            <dgm:constrLst/>
            <dgm:ruleLst/>
          </dgm:layoutNode>
        </dgm:forEach>
      </dgm:forEach>
      <dgm:layoutNode name="padding2">
        <dgm:alg type="sp"/>
        <dgm:shape xmlns:r="http://schemas.openxmlformats.org/officeDocument/2006/relationships" r:blip="">
          <dgm:adjLst/>
        </dgm:shape>
        <dgm:presOf/>
        <dgm:constrLst/>
        <dgm:ruleLst/>
      </dgm:layoutNode>
      <dgm:layoutNode name="negArrow">
        <dgm:alg type="sp"/>
        <dgm:shape xmlns:r="http://schemas.openxmlformats.org/officeDocument/2006/relationships" r:blip="">
          <dgm:adjLst/>
        </dgm:shape>
        <dgm:presOf/>
        <dgm:constrLst/>
        <dgm:ruleLst/>
      </dgm:layoutNode>
      <dgm:layoutNode name="backgroundArrow" styleLbl="node1">
        <dgm:alg type="sp"/>
        <dgm:choose name="Name15">
          <dgm:if name="Name16" func="var" arg="dir" op="equ" val="norm">
            <dgm:shape xmlns:r="http://schemas.openxmlformats.org/officeDocument/2006/relationships" type="rightArrow" r:blip="">
              <dgm:adjLst/>
            </dgm:shape>
          </dgm:if>
          <dgm:else name="Name17">
            <dgm:shape xmlns:r="http://schemas.openxmlformats.org/officeDocument/2006/relationships" type="leftArrow" r:blip="">
              <dgm:adjLst/>
            </dgm:shape>
          </dgm:else>
        </dgm:choose>
        <dgm:presOf/>
        <dgm:constrLst/>
        <dgm:ruleLst/>
      </dgm:layoutNode>
    </dgm:layoutNode>
  </dgm:layoutNode>
</dgm:layoutDef>
</file>

<file path=xl/diagrams/layout5.xml><?xml version="1.0" encoding="utf-8"?>
<dgm:layoutDef xmlns:dgm="http://schemas.openxmlformats.org/drawingml/2006/diagram" xmlns:a="http://schemas.openxmlformats.org/drawingml/2006/main" uniqueId="urn:microsoft.com/office/officeart/2005/8/layout/pList2#2">
  <dgm:title val=""/>
  <dgm:desc val=""/>
  <dgm:catLst>
    <dgm:cat type="list" pri="11000"/>
    <dgm:cat type="picture" pri="24000"/>
    <dgm:cat type="pictureconvert" pri="24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alg type="composite"/>
    <dgm:shape xmlns:r="http://schemas.openxmlformats.org/officeDocument/2006/relationships" r:blip="">
      <dgm:adjLst/>
    </dgm:shape>
    <dgm:presOf/>
    <dgm:constrLst>
      <dgm:constr type="w" for="ch" forName="bkgdShp" refType="w"/>
      <dgm:constr type="h" for="ch" forName="bkgdShp" refType="h" fact="0.45"/>
      <dgm:constr type="t" for="ch" forName="bkgdShp"/>
      <dgm:constr type="w" for="ch" forName="linComp" refType="w" fact="0.94"/>
      <dgm:constr type="h" for="ch" forName="linComp" refType="h"/>
      <dgm:constr type="ctrX" for="ch" forName="linComp" refType="w" fact="0.5"/>
    </dgm:constrLst>
    <dgm:ruleLst/>
    <dgm:choose name="Name1">
      <dgm:if name="Name2" axis="ch" ptType="node" func="cnt" op="gte" val="1">
        <dgm:layoutNode name="bkgdShp" styleLbl="alignAccFollowNode1">
          <dgm:alg type="sp"/>
          <dgm:shape xmlns:r="http://schemas.openxmlformats.org/officeDocument/2006/relationships" type="roundRect" r:blip="">
            <dgm:adjLst>
              <dgm:adj idx="1" val="0.1"/>
            </dgm:adjLst>
          </dgm:shape>
          <dgm:presOf/>
          <dgm:constrLst/>
          <dgm:ruleLst/>
        </dgm:layoutNode>
        <dgm:layoutNode name="linComp">
          <dgm:choose name="Name3">
            <dgm:if name="Name4" func="var" arg="dir" op="equ" val="norm">
              <dgm:alg type="lin"/>
            </dgm:if>
            <dgm:else name="Name5">
              <dgm:alg type="lin">
                <dgm:param type="linDir" val="fromR"/>
              </dgm:alg>
            </dgm:else>
          </dgm:choose>
          <dgm:shape xmlns:r="http://schemas.openxmlformats.org/officeDocument/2006/relationships" r:blip="">
            <dgm:adjLst/>
          </dgm:shape>
          <dgm:presOf/>
          <dgm:constrLst>
            <dgm:constr type="w" for="ch" forName="compNode" refType="w"/>
            <dgm:constr type="h" for="ch" forName="compNode" refType="h"/>
            <dgm:constr type="w" for="ch" ptType="sibTrans" refType="w" refFor="ch" refForName="compNode" fact="0.1"/>
            <dgm:constr type="h" for="ch" ptType="sibTrans" op="equ"/>
            <dgm:constr type="h" for="ch" forName="compNode" op="equ"/>
            <dgm:constr type="primFontSz" for="des" forName="node" op="equ"/>
          </dgm:constrLst>
          <dgm:ruleLst/>
          <dgm:forEach name="nodesForEach" axis="ch" ptType="node">
            <dgm:layoutNode name="compNode">
              <dgm:alg type="composite"/>
              <dgm:shape xmlns:r="http://schemas.openxmlformats.org/officeDocument/2006/relationships" r:blip="">
                <dgm:adjLst/>
              </dgm:shape>
              <dgm:presOf/>
              <dgm:constrLst>
                <dgm:constr type="w" for="ch" forName="node" refType="w"/>
                <dgm:constr type="h" for="ch" forName="node" refType="h" fact="0.55"/>
                <dgm:constr type="b" for="ch" forName="node" refType="h"/>
                <dgm:constr type="w" for="ch" forName="invisiNode" refType="w" fact="0.75"/>
                <dgm:constr type="h" for="ch" forName="invisiNode" refType="h" fact="0.06"/>
                <dgm:constr type="t" for="ch" forName="invisiNode"/>
                <dgm:constr type="w" for="ch" forName="imagNode" refType="w"/>
                <dgm:constr type="h" for="ch" forName="imagNode" refType="h" fact="0.33"/>
                <dgm:constr type="ctrX" for="ch" forName="imagNode" refType="w" fact="0.5"/>
                <dgm:constr type="t" for="ch" forName="imagNode" refType="h" fact="0.06"/>
              </dgm:constrLst>
              <dgm:ruleLst/>
              <dgm:layoutNode name="node" styleLbl="node1">
                <dgm:varLst>
                  <dgm:bulletEnabled val="1"/>
                </dgm:varLst>
                <dgm:alg type="tx">
                  <dgm:param type="txAnchorVert" val="t"/>
                </dgm:alg>
                <dgm:shape xmlns:r="http://schemas.openxmlformats.org/officeDocument/2006/relationships" rot="180" type="round2SameRect" r:blip="">
                  <dgm:adjLst>
                    <dgm:adj idx="1" val="0.105"/>
                  </dgm:adjLst>
                </dgm:shape>
                <dgm:presOf axis="desOrSelf" ptType="node"/>
                <dgm:constrLst>
                  <dgm:constr type="primFontSz" val="65"/>
                </dgm:constrLst>
                <dgm:ruleLst>
                  <dgm:rule type="primFontSz" val="5" fact="NaN" max="NaN"/>
                </dgm:ruleLst>
              </dgm:layoutNode>
              <dgm:layoutNode name="invisiNode">
                <dgm:alg type="sp"/>
                <dgm:shape xmlns:r="http://schemas.openxmlformats.org/officeDocument/2006/relationships" type="roundRect" r:blip="" hideGeom="1">
                  <dgm:adjLst>
                    <dgm:adj idx="1" val="0.1"/>
                  </dgm:adjLst>
                </dgm:shape>
                <dgm:presOf/>
                <dgm:constrLst/>
                <dgm:ruleLst/>
              </dgm:layoutNode>
              <dgm:layoutNode name="imagNode" styleLbl="fgImgPlace1">
                <dgm:alg type="sp"/>
                <dgm:shape xmlns:r="http://schemas.openxmlformats.org/officeDocument/2006/relationships" type="roundRect" r:blip="" zOrderOff="-2" blipPhldr="1">
                  <dgm:adjLst>
                    <dgm:adj idx="1" val="0.1"/>
                  </dgm:adjLst>
                </dgm:shape>
                <dgm:presOf/>
                <dgm:constrLst/>
                <dgm:ruleLst/>
              </dgm:layoutNode>
            </dgm:layoutNode>
            <dgm:forEach name="sibTransForEach" axis="followSib" ptType="sibTrans" cnt="1">
              <dgm:layoutNode name="sibTrans">
                <dgm:alg type="sp"/>
                <dgm:shape xmlns:r="http://schemas.openxmlformats.org/officeDocument/2006/relationships" type="rect" r:blip="" hideGeom="1">
                  <dgm:adjLst/>
                </dgm:shape>
                <dgm:presOf axis="self"/>
                <dgm:constrLst/>
                <dgm:ruleLst/>
              </dgm:layoutNode>
            </dgm:forEach>
          </dgm:forEach>
        </dgm:layoutNode>
      </dgm:if>
      <dgm:else name="Name6"/>
    </dgm:choose>
  </dgm:layoutNode>
</dgm:layoutDef>
</file>

<file path=xl/diagrams/layout6.xml><?xml version="1.0" encoding="utf-8"?>
<dgm:layoutDef xmlns:dgm="http://schemas.openxmlformats.org/drawingml/2006/diagram" xmlns:a="http://schemas.openxmlformats.org/drawingml/2006/main" uniqueId="urn:microsoft.com/office/officeart/2008/layout/VerticalCircleList">
  <dgm:title val=""/>
  <dgm:desc val=""/>
  <dgm:catLst>
    <dgm:cat type="list" pri="235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41" srcId="1" destId="11" srcOrd="0" destOrd="0"/>
        <dgm:cxn modelId="42" srcId="1" destId="12" srcOrd="1" destOrd="0"/>
        <dgm:cxn modelId="5" srcId="0" destId="2" srcOrd="0" destOrd="0"/>
        <dgm:cxn modelId="51" srcId="2" destId="21" srcOrd="0" destOrd="0"/>
        <dgm:cxn modelId="52" srcId="2" destId="22" srcOrd="1" destOrd="0"/>
      </dgm:cxnLst>
      <dgm:bg/>
      <dgm:whole/>
    </dgm:dataModel>
  </dgm:sampData>
  <dgm:styleData useDef="1">
    <dgm:dataModel>
      <dgm:ptLst/>
      <dgm:bg/>
      <dgm:whole/>
    </dgm:dataModel>
  </dgm:styleData>
  <dgm:clrData useDef="1">
    <dgm:dataModel>
      <dgm:ptLst/>
      <dgm:bg/>
      <dgm:whole/>
    </dgm:dataModel>
  </dgm:clrData>
  <dgm:layoutNode name="Name0">
    <dgm:varLst>
      <dgm:dir/>
    </dgm:varLst>
    <dgm:alg type="lin">
      <dgm:param type="linDir" val="fromT"/>
      <dgm:param type="fallback" val="2D"/>
    </dgm:alg>
    <dgm:shape xmlns:r="http://schemas.openxmlformats.org/officeDocument/2006/relationships" r:blip="">
      <dgm:adjLst/>
    </dgm:shape>
    <dgm:presOf/>
    <dgm:constrLst>
      <dgm:constr type="w" for="ch" forName="withChildren" refType="w"/>
      <dgm:constr type="h" for="ch" forName="withChildren" refType="w" fact="0.909"/>
      <dgm:constr type="w" for="ch" forName="noChildren" refType="w"/>
      <dgm:constr type="h" for="ch" forName="noChildren" refType="w" fact="0.164"/>
      <dgm:constr type="w" for="ch" forName="overlap" val="1"/>
      <dgm:constr type="h" for="ch" forName="overlap" refType="w" refFor="ch" refForName="withChildren" fact="-0.089"/>
      <dgm:constr type="primFontSz" for="des" forName="txLvl1" op="equ" val="65"/>
      <dgm:constr type="primFontSz" for="des" forName="txLvlOnly1" refType="primFontSz" refFor="des" refForName="txLvl1" op="equ"/>
      <dgm:constr type="primFontSz" for="des" forName="txLvl2" refType="primFontSz" refFor="des" refForName="txLvl1" op="equ" fact="0.78"/>
      <dgm:constr type="primFontSz" for="des" forName="txLvl3" refType="primFontSz" refFor="des" refForName="txLvl1" op="equ" fact="0.78"/>
      <dgm:constr type="userF" for="des" forName="lin" refType="primFontSz" refFor="des" refForName="txLvl2" op="equ"/>
    </dgm:constrLst>
    <dgm:forEach name="Name1" axis="ch" ptType="node">
      <dgm:choose name="Name2">
        <dgm:if name="Name3" axis="ch" ptType="node" func="cnt" op="gte" val="1">
          <dgm:layoutNode name="withChildren">
            <dgm:alg type="composite"/>
            <dgm:choose name="Name4">
              <dgm:if name="Name5" func="var" arg="dir" op="equ" val="norm">
                <dgm:constrLst>
                  <dgm:constr type="l" for="ch" forName="bigCircle"/>
                  <dgm:constr type="w" for="ch" forName="bigCircle" refType="h" refFor="ch" refForName="bigCircle"/>
                  <dgm:constr type="t" for="ch" forName="bigCircle"/>
                  <dgm:constr type="h" for="ch" forName="bigCircle" refType="h"/>
                  <dgm:constr type="l" for="ch" forName="medCircle" refType="w" fact="0.043"/>
                  <dgm:constr type="w" for="ch" forName="medCircle" refType="h" refFor="ch" refForName="medCircle"/>
                  <dgm:constr type="t" for="ch" forName="medCircle" refType="h" fact="0.042"/>
                  <dgm:constr type="h" for="ch" forName="medCircle" refType="h" fact="0.18"/>
                  <dgm:constr type="l" for="ch" forName="txLvl1" refType="ctrX" refFor="ch" refForName="medCircle"/>
                  <dgm:constr type="r" for="ch" forName="txLvl1" refType="w"/>
                  <dgm:constr type="h" for="ch" forName="txLvl1" refType="h" refFor="ch" refForName="medCircle"/>
                  <dgm:constr type="t" for="ch" forName="txLvl1" refType="t" refFor="ch" refForName="medCircle"/>
                  <dgm:constr type="l" for="ch" forName="lin" refType="ctrX" refFor="ch" refForName="medCircle"/>
                  <dgm:constr type="r" for="ch" forName="lin" refType="w"/>
                  <dgm:constr type="t" for="ch" forName="lin" refType="h" fact="0.222"/>
                  <dgm:constr type="h" for="ch" forName="lin" refType="h" fact="0.68"/>
                </dgm:constrLst>
              </dgm:if>
              <dgm:else name="Name6">
                <dgm:constrLst>
                  <dgm:constr type="r" for="ch" forName="bigCircle" refType="w"/>
                  <dgm:constr type="w" for="ch" forName="bigCircle" refType="h" refFor="ch" refForName="bigCircle"/>
                  <dgm:constr type="t" for="ch" forName="bigCircle"/>
                  <dgm:constr type="h" for="ch" forName="bigCircle" refType="h"/>
                  <dgm:constr type="r" for="ch" forName="medCircle" refType="w" fact="0.957"/>
                  <dgm:constr type="w" for="ch" forName="medCircle" refType="h" refFor="ch" refForName="medCircle"/>
                  <dgm:constr type="t" for="ch" forName="medCircle" refType="h" fact="0.042"/>
                  <dgm:constr type="h" for="ch" forName="medCircle" refType="h" fact="0.18"/>
                  <dgm:constr type="l" for="ch" forName="txLvl1"/>
                  <dgm:constr type="r" for="ch" forName="txLvl1" refType="ctrX" refFor="ch" refForName="medCircle"/>
                  <dgm:constr type="h" for="ch" forName="txLvl1" refType="h" refFor="ch" refForName="medCircle"/>
                  <dgm:constr type="t" for="ch" forName="txLvl1" refType="t" refFor="ch" refForName="medCircle"/>
                  <dgm:constr type="l" for="ch" forName="lin"/>
                  <dgm:constr type="r" for="ch" forName="lin" refType="ctrX" refFor="ch" refForName="medCircle"/>
                  <dgm:constr type="t" for="ch" forName="lin" refType="h" fact="0.222"/>
                  <dgm:constr type="h" for="ch" forName="lin" refType="h" fact="0.68"/>
                </dgm:constrLst>
              </dgm:else>
            </dgm:choose>
            <dgm:layoutNode name="bigCircle" styleLbl="vennNode1">
              <dgm:alg type="sp"/>
              <dgm:shape xmlns:r="http://schemas.openxmlformats.org/officeDocument/2006/relationships" type="ellipse" r:blip="">
                <dgm:adjLst/>
              </dgm:shape>
              <dgm:presOf/>
              <dgm:constrLst>
                <dgm:constr type="w" refType="h"/>
              </dgm:constrLst>
            </dgm:layoutNode>
            <dgm:layoutNode name="medCircle" styleLbl="vennNode1">
              <dgm:alg type="sp"/>
              <dgm:shape xmlns:r="http://schemas.openxmlformats.org/officeDocument/2006/relationships" type="ellipse" r:blip="">
                <dgm:adjLst/>
              </dgm:shape>
              <dgm:presOf/>
              <dgm:constrLst>
                <dgm:constr type="w" refType="h"/>
              </dgm:constrLst>
            </dgm:layoutNode>
            <dgm:layoutNode name="txLvl1" styleLbl="revTx">
              <dgm:choose name="Name7">
                <dgm:if name="Name8" func="var" arg="dir" op="equ" val="norm">
                  <dgm:alg type="tx">
                    <dgm:param type="parTxLTRAlign" val="l"/>
                    <dgm:param type="parTxRTLAlign" val="l"/>
                  </dgm:alg>
                </dgm:if>
                <dgm:else name="Name9">
                  <dgm:alg type="tx">
                    <dgm:param type="parTxLTRAlign" val="r"/>
                    <dgm:param type="parTxRTLAlign" val="r"/>
                  </dgm:alg>
                </dgm:else>
              </dgm:choose>
              <dgm:shape xmlns:r="http://schemas.openxmlformats.org/officeDocument/2006/relationships" type="rect" r:blip="">
                <dgm:adjLst/>
              </dgm:shape>
              <dgm:presOf axis="self" ptType="node"/>
              <dgm:constrLst>
                <dgm:constr type="lMarg"/>
                <dgm:constr type="rMarg"/>
                <dgm:constr type="tMarg" refType="primFontSz" fact="0.1"/>
                <dgm:constr type="bMarg" refType="primFontSz" fact="0.1"/>
              </dgm:constrLst>
              <dgm:ruleLst>
                <dgm:rule type="primFontSz" val="5" fact="NaN" max="NaN"/>
              </dgm:ruleLst>
            </dgm:layoutNode>
            <dgm:layoutNode name="lin">
              <dgm:choose name="Name10">
                <dgm:if name="Name11" func="var" arg="dir" op="equ" val="norm">
                  <dgm:alg type="lin">
                    <dgm:param type="linDir" val="fromT"/>
                    <dgm:param type="vertAlign" val="t"/>
                    <dgm:param type="nodeHorzAlign" val="l"/>
                  </dgm:alg>
                </dgm:if>
                <dgm:else name="Name12">
                  <dgm:alg type="lin">
                    <dgm:param type="linDir" val="fromT"/>
                    <dgm:param type="vertAlign" val="t"/>
                    <dgm:param type="nodeHorzAlign" val="r"/>
                  </dgm:alg>
                </dgm:else>
              </dgm:choose>
              <dgm:shape xmlns:r="http://schemas.openxmlformats.org/officeDocument/2006/relationships" r:blip="">
                <dgm:adjLst/>
              </dgm:shape>
              <dgm:presOf/>
              <dgm:constrLst>
                <dgm:constr type="userF"/>
                <dgm:constr type="primFontSz" for="ch" forName="txLvl2" refType="userF"/>
                <dgm:constr type="w" for="ch" forName="txLvl2" refType="w"/>
                <dgm:constr type="h" for="ch" forName="txLvl2" refType="primFontSz" refFor="ch" refForName="txLvl2" fact="0.39"/>
                <dgm:constr type="w" for="ch" forName="txLvl3" refType="w"/>
                <dgm:constr type="h" for="ch" forName="txLvl3" refType="primFontSz" refFor="ch" refForName="txLvl2" fact="0.39"/>
                <dgm:constr type="h" for="ch" forName="smCircle" refType="primFontSz" refFor="ch" refForName="txLvl2" fact="0.14"/>
                <dgm:constr type="h" for="ch" forName="indentDot1" refType="primFontSz" refFor="ch" refForName="txLvl2" fact="0.14"/>
                <dgm:constr type="h" for="ch" forName="indentDot2" refType="primFontSz" refFor="ch" refForName="txLvl2" fact="0.14"/>
                <dgm:constr type="h" for="ch" forName="indentDot3" refType="primFontSz" refFor="ch" refForName="txLvl2" fact="0.14"/>
                <dgm:constr type="w" for="ch" forName="indentDot1" refType="w"/>
                <dgm:constr type="w" for="ch" forName="indentDot2" refType="w"/>
                <dgm:constr type="w" for="ch" forName="indentDot3" refType="w"/>
                <dgm:constr type="userI" for="ch" forName="txLvl3" refType="primFontSz" refFor="ch" refForName="txLvl2" fact="0.14"/>
                <dgm:constr type="userI" for="ch" forName="indentDot1" refType="primFontSz" refFor="ch" refForName="txLvl2" fact="0.14"/>
                <dgm:constr type="userI" for="ch" forName="indentDot2" refType="primFontSz" refFor="ch" refForName="txLvl2" fact="0.14"/>
                <dgm:constr type="userI" for="ch" forName="indentDot3" refType="primFontSz" refFor="ch" refForName="txLvl2" fact="0.14"/>
              </dgm:constrLst>
              <dgm:ruleLst>
                <dgm:rule type="primFontSz" for="ch" forName="txLvl2" val="5" fact="NaN" max="NaN"/>
              </dgm:ruleLst>
              <dgm:forEach name="Name13" axis="ch" ptType="node">
                <dgm:layoutNode name="txLvl2" styleLbl="revTx">
                  <dgm:choose name="Name14">
                    <dgm:if name="Name15" func="var" arg="dir" op="equ" val="norm">
                      <dgm:alg type="tx">
                        <dgm:param type="parTxLTRAlign" val="l"/>
                        <dgm:param type="parTxRTLAlign" val="l"/>
                      </dgm:alg>
                    </dgm:if>
                    <dgm:else name="Name16">
                      <dgm:alg type="tx">
                        <dgm:param type="parTxLTRAlign" val="r"/>
                        <dgm:param type="parTxRTLAlign" val="r"/>
                      </dgm:alg>
                    </dgm:else>
                  </dgm:choose>
                  <dgm:shape xmlns:r="http://schemas.openxmlformats.org/officeDocument/2006/relationships" type="rect" r:blip="">
                    <dgm:adjLst/>
                  </dgm:shape>
                  <dgm:presOf axis="self" ptType="node"/>
                  <dgm:constrLst>
                    <dgm:constr type="lMarg"/>
                    <dgm:constr type="rMarg"/>
                    <dgm:constr type="tMarg" refType="primFontSz" fact="0.1"/>
                    <dgm:constr type="bMarg" refType="primFontSz" fact="0.1"/>
                  </dgm:constrLst>
                  <dgm:ruleLst>
                    <dgm:rule type="h" val="INF" fact="NaN" max="NaN"/>
                  </dgm:ruleLst>
                </dgm:layoutNode>
                <dgm:forEach name="Name17" axis="ch" ptType="node" cnt="1">
                  <dgm:layoutNode name="indentDot1">
                    <dgm:alg type="composite"/>
                    <dgm:shape xmlns:r="http://schemas.openxmlformats.org/officeDocument/2006/relationships" r:blip="">
                      <dgm:adjLst/>
                    </dgm:shape>
                    <dgm:presOf/>
                    <dgm:choose name="Name18">
                      <dgm:if name="Name19" func="var" arg="dir" op="equ" val="norm">
                        <dgm:constrLst>
                          <dgm:constr type="userI"/>
                          <dgm:constr type="w" for="ch" forName="gap1" refType="userI" fact="3"/>
                          <dgm:constr type="w" for="ch" forName="smCircle1" refType="h"/>
                          <dgm:constr type="l" for="ch" forName="smCircle1" refType="r" refFor="ch" refForName="gap1"/>
                        </dgm:constrLst>
                      </dgm:if>
                      <dgm:else name="Name20">
                        <dgm:constrLst>
                          <dgm:constr type="userI"/>
                          <dgm:constr type="w" for="ch" forName="gap1" refType="userI" fact="3"/>
                          <dgm:constr type="w" for="ch" forName="smCircle1" refType="h"/>
                          <dgm:constr type="r" for="ch" forName="smCircle1" refType="l" refFor="ch" refForName="gap1"/>
                        </dgm:constrLst>
                      </dgm:else>
                    </dgm:choose>
                    <dgm:layoutNode name="gap1">
                      <dgm:alg type="sp"/>
                      <dgm:shape xmlns:r="http://schemas.openxmlformats.org/officeDocument/2006/relationships" type="rect" r:blip="" hideGeom="1">
                        <dgm:adjLst/>
                      </dgm:shape>
                      <dgm:presOf/>
                    </dgm:layoutNode>
                    <dgm:layoutNode name="smCircle1" styleLbl="vennNode1">
                      <dgm:alg type="sp"/>
                      <dgm:shape xmlns:r="http://schemas.openxmlformats.org/officeDocument/2006/relationships" type="ellipse" r:blip="">
                        <dgm:adjLst/>
                      </dgm:shape>
                      <dgm:presOf/>
                      <dgm:constrLst>
                        <dgm:constr type="w" refType="h"/>
                      </dgm:constrLst>
                    </dgm:layoutNode>
                  </dgm:layoutNode>
                </dgm:forEach>
                <dgm:forEach name="Name21" axis="ch" ptType="node">
                  <dgm:layoutNode name="txLvl3" styleLbl="revTx">
                    <dgm:varLst>
                      <dgm:bulletEnabled val="1"/>
                    </dgm:varLst>
                    <dgm:choose name="Name22">
                      <dgm:if name="Name23" func="var" arg="dir" op="equ" val="norm">
                        <dgm:alg type="tx">
                          <dgm:param type="parTxLTRAlign" val="l"/>
                          <dgm:param type="parTxRTLAlign" val="l"/>
                          <dgm:param type="shpTxLTRAlignCh" val="l"/>
                          <dgm:param type="shpTxRTLAlignCh" val="l"/>
                        </dgm:alg>
                      </dgm:if>
                      <dgm:else name="Name24">
                        <dgm:alg type="tx">
                          <dgm:param type="parTxLTRAlign" val="r"/>
                          <dgm:param type="parTxRTLAlign" val="r"/>
                          <dgm:param type="shpTxLTRAlignCh" val="r"/>
                          <dgm:param type="shpTxRTLAlignCh" val="r"/>
                        </dgm:alg>
                      </dgm:else>
                    </dgm:choose>
                    <dgm:shape xmlns:r="http://schemas.openxmlformats.org/officeDocument/2006/relationships" type="rect" r:blip="">
                      <dgm:adjLst/>
                    </dgm:shape>
                    <dgm:presOf axis="desOrSelf" ptType="node"/>
                    <dgm:choose name="Name25">
                      <dgm:if name="Name26" func="var" arg="dir" op="equ" val="norm">
                        <dgm:constrLst>
                          <dgm:constr type="userI"/>
                          <dgm:constr type="lMarg" refType="userI" fact="8.504"/>
                          <dgm:constr type="rMarg"/>
                          <dgm:constr type="tMarg" refType="primFontSz" fact="0.1"/>
                          <dgm:constr type="bMarg" refType="primFontSz" fact="0.1"/>
                        </dgm:constrLst>
                      </dgm:if>
                      <dgm:else name="Name27">
                        <dgm:constrLst>
                          <dgm:constr type="userI"/>
                          <dgm:constr type="lMarg"/>
                          <dgm:constr type="rMarg" refType="userI" fact="8.504"/>
                          <dgm:constr type="tMarg" refType="primFontSz" fact="0.1"/>
                          <dgm:constr type="bMarg" refType="primFontSz" fact="0.1"/>
                        </dgm:constrLst>
                      </dgm:else>
                    </dgm:choose>
                    <dgm:ruleLst>
                      <dgm:rule type="h" val="INF" fact="NaN" max="NaN"/>
                    </dgm:ruleLst>
                  </dgm:layoutNode>
                  <dgm:forEach name="Name28" axis="followSib" ptType="sibTrans" cnt="1">
                    <dgm:layoutNode name="indentDot2">
                      <dgm:alg type="composite"/>
                      <dgm:shape xmlns:r="http://schemas.openxmlformats.org/officeDocument/2006/relationships" r:blip="">
                        <dgm:adjLst/>
                      </dgm:shape>
                      <dgm:presOf/>
                      <dgm:choose name="Name29">
                        <dgm:if name="Name30" func="var" arg="dir" op="equ" val="norm">
                          <dgm:constrLst>
                            <dgm:constr type="userI"/>
                            <dgm:constr type="w" for="ch" forName="gap2" refType="userI" fact="3"/>
                            <dgm:constr type="w" for="ch" forName="smCircle2" refType="h"/>
                            <dgm:constr type="l" for="ch" forName="smCircle2" refType="r" refFor="ch" refForName="gap2"/>
                          </dgm:constrLst>
                        </dgm:if>
                        <dgm:else name="Name31">
                          <dgm:constrLst>
                            <dgm:constr type="userI"/>
                            <dgm:constr type="w" for="ch" forName="gap2" refType="userI" fact="3"/>
                            <dgm:constr type="w" for="ch" forName="smCircle2" refType="h"/>
                            <dgm:constr type="r" for="ch" forName="smCircle2" refType="l" refFor="ch" refForName="gap2"/>
                          </dgm:constrLst>
                        </dgm:else>
                      </dgm:choose>
                      <dgm:layoutNode name="gap2">
                        <dgm:alg type="sp"/>
                        <dgm:shape xmlns:r="http://schemas.openxmlformats.org/officeDocument/2006/relationships" type="rect" r:blip="" hideGeom="1">
                          <dgm:adjLst/>
                        </dgm:shape>
                        <dgm:presOf/>
                      </dgm:layoutNode>
                      <dgm:layoutNode name="smCircle2" styleLbl="vennNode1">
                        <dgm:alg type="sp"/>
                        <dgm:shape xmlns:r="http://schemas.openxmlformats.org/officeDocument/2006/relationships" type="ellipse" r:blip="">
                          <dgm:adjLst/>
                        </dgm:shape>
                        <dgm:presOf/>
                        <dgm:constrLst>
                          <dgm:constr type="w" refType="h"/>
                        </dgm:constrLst>
                      </dgm:layoutNode>
                    </dgm:layoutNode>
                  </dgm:forEach>
                </dgm:forEach>
                <dgm:choose name="Name32">
                  <dgm:if name="Name33" axis="ch" ptType="node" func="cnt" op="gte" val="1">
                    <dgm:forEach name="Name34" axis="followSib" ptType="sibTrans" cnt="1">
                      <dgm:layoutNode name="indentDot3">
                        <dgm:alg type="composite"/>
                        <dgm:shape xmlns:r="http://schemas.openxmlformats.org/officeDocument/2006/relationships" r:blip="">
                          <dgm:adjLst/>
                        </dgm:shape>
                        <dgm:presOf/>
                        <dgm:choose name="Name35">
                          <dgm:if name="Name36" func="var" arg="dir" op="equ" val="norm">
                            <dgm:constrLst>
                              <dgm:constr type="userI"/>
                              <dgm:constr type="w" for="ch" forName="gap3" refType="userI" fact="3"/>
                              <dgm:constr type="w" for="ch" forName="smCircle3" refType="h"/>
                              <dgm:constr type="l" for="ch" forName="smCircle3" refType="r" refFor="ch" refForName="gap3"/>
                            </dgm:constrLst>
                          </dgm:if>
                          <dgm:else name="Name37">
                            <dgm:constrLst>
                              <dgm:constr type="userI"/>
                              <dgm:constr type="w" for="ch" forName="gap3" refType="userI" fact="3"/>
                              <dgm:constr type="w" for="ch" forName="smCircle3" refType="h"/>
                              <dgm:constr type="r" for="ch" forName="smCircle3" refType="l" refFor="ch" refForName="gap3"/>
                            </dgm:constrLst>
                          </dgm:else>
                        </dgm:choose>
                        <dgm:layoutNode name="gap3">
                          <dgm:alg type="sp"/>
                          <dgm:shape xmlns:r="http://schemas.openxmlformats.org/officeDocument/2006/relationships" type="rect" r:blip="" hideGeom="1">
                            <dgm:adjLst/>
                          </dgm:shape>
                          <dgm:presOf/>
                        </dgm:layoutNode>
                        <dgm:layoutNode name="smCircle3" styleLbl="vennNode1">
                          <dgm:alg type="sp"/>
                          <dgm:shape xmlns:r="http://schemas.openxmlformats.org/officeDocument/2006/relationships" type="ellipse" r:blip="">
                            <dgm:adjLst/>
                          </dgm:shape>
                          <dgm:presOf/>
                          <dgm:constrLst>
                            <dgm:constr type="w" refType="h"/>
                          </dgm:constrLst>
                        </dgm:layoutNode>
                      </dgm:layoutNode>
                    </dgm:forEach>
                  </dgm:if>
                  <dgm:else name="Name38">
                    <dgm:forEach name="Name39" axis="followSib" ptType="sibTrans" cnt="1">
                      <dgm:layoutNode name="smCircle" styleLbl="vennNode1">
                        <dgm:alg type="sp"/>
                        <dgm:shape xmlns:r="http://schemas.openxmlformats.org/officeDocument/2006/relationships" type="ellipse" r:blip="">
                          <dgm:adjLst/>
                        </dgm:shape>
                        <dgm:presOf/>
                        <dgm:constrLst>
                          <dgm:constr type="w" refType="h"/>
                        </dgm:constrLst>
                      </dgm:layoutNode>
                    </dgm:forEach>
                  </dgm:else>
                </dgm:choose>
              </dgm:forEach>
            </dgm:layoutNode>
          </dgm:layoutNode>
          <dgm:choose name="Name40">
            <dgm:if name="Name41" axis="followSib ch" ptType="node node" cnt="1 0" func="cnt" op="gte" val="1">
              <dgm:layoutNode name="overlap">
                <dgm:alg type="sp"/>
                <dgm:shape xmlns:r="http://schemas.openxmlformats.org/officeDocument/2006/relationships" r:blip="">
                  <dgm:adjLst/>
                </dgm:shape>
                <dgm:presOf/>
              </dgm:layoutNode>
            </dgm:if>
            <dgm:else name="Name42"/>
          </dgm:choose>
        </dgm:if>
        <dgm:else name="Name43">
          <dgm:layoutNode name="noChildren">
            <dgm:alg type="composite"/>
            <dgm:choose name="Name44">
              <dgm:if name="Name45" func="var" arg="dir" op="equ" val="norm">
                <dgm:constrLst>
                  <dgm:constr type="l" for="ch" forName="gap"/>
                  <dgm:constr type="w" for="ch" forName="gap" refType="w" fact="0.043"/>
                  <dgm:constr type="h" for="ch" forName="gap" refType="h"/>
                  <dgm:constr type="t" for="ch" forName="gap"/>
                  <dgm:constr type="l" for="ch" forName="medCircle2" refType="r" refFor="ch" refForName="gap"/>
                  <dgm:constr type="w" for="ch" forName="medCircle2" refType="h" refFor="ch" refForName="medCircle2"/>
                  <dgm:constr type="t" for="ch" forName="medCircle2"/>
                  <dgm:constr type="h" for="ch" forName="medCircle2" refType="h"/>
                  <dgm:constr type="l" for="ch" forName="txLvlOnly1" refType="ctrX" refFor="ch" refForName="medCircle2"/>
                  <dgm:constr type="r" for="ch" forName="txLvlOnly1" refType="w"/>
                  <dgm:constr type="h" for="ch" forName="txLvlOnly1" refType="h"/>
                  <dgm:constr type="t" for="ch" forName="txLvlOnly1"/>
                </dgm:constrLst>
              </dgm:if>
              <dgm:else name="Name46">
                <dgm:constrLst>
                  <dgm:constr type="r" for="ch" forName="gap" refType="w"/>
                  <dgm:constr type="w" for="ch" forName="gap" refType="w" fact="0.043"/>
                  <dgm:constr type="h" for="ch" forName="gap" refType="h"/>
                  <dgm:constr type="t" for="ch" forName="gap"/>
                  <dgm:constr type="r" for="ch" forName="medCircle2" refType="l" refFor="ch" refForName="gap"/>
                  <dgm:constr type="w" for="ch" forName="medCircle2" refType="h" refFor="ch" refForName="medCircle2"/>
                  <dgm:constr type="t" for="ch" forName="medCircle2"/>
                  <dgm:constr type="h" for="ch" forName="medCircle2" refType="h"/>
                  <dgm:constr type="l" for="ch" forName="txLvlOnly1"/>
                  <dgm:constr type="r" for="ch" forName="txLvlOnly1" refType="ctrX" refFor="ch" refForName="medCircle2"/>
                  <dgm:constr type="h" for="ch" forName="txLvlOnly1" refType="h"/>
                  <dgm:constr type="t" for="ch" forName="txLvlOnly1"/>
                </dgm:constrLst>
              </dgm:else>
            </dgm:choose>
            <dgm:layoutNode name="gap">
              <dgm:alg type="sp"/>
              <dgm:shape xmlns:r="http://schemas.openxmlformats.org/officeDocument/2006/relationships" r:blip="">
                <dgm:adjLst/>
              </dgm:shape>
              <dgm:presOf/>
            </dgm:layoutNode>
            <dgm:layoutNode name="medCircle2" styleLbl="vennNode1">
              <dgm:alg type="sp"/>
              <dgm:shape xmlns:r="http://schemas.openxmlformats.org/officeDocument/2006/relationships" type="ellipse" r:blip="">
                <dgm:adjLst/>
              </dgm:shape>
              <dgm:presOf/>
              <dgm:constrLst>
                <dgm:constr type="w" refType="h"/>
              </dgm:constrLst>
            </dgm:layoutNode>
            <dgm:layoutNode name="txLvlOnly1" styleLbl="revTx">
              <dgm:choose name="Name47">
                <dgm:if name="Name48" func="var" arg="dir" op="equ" val="norm">
                  <dgm:alg type="tx">
                    <dgm:param type="parTxLTRAlign" val="l"/>
                    <dgm:param type="parTxRTLAlign" val="l"/>
                  </dgm:alg>
                </dgm:if>
                <dgm:else name="Name49">
                  <dgm:alg type="tx">
                    <dgm:param type="parTxLTRAlign" val="r"/>
                    <dgm:param type="parTxRTLAlign" val="r"/>
                  </dgm:alg>
                </dgm:else>
              </dgm:choose>
              <dgm:shape xmlns:r="http://schemas.openxmlformats.org/officeDocument/2006/relationships" type="rect" r:blip="">
                <dgm:adjLst/>
              </dgm:shape>
              <dgm:presOf axis="self" ptType="node"/>
              <dgm:constrLst>
                <dgm:constr type="lMarg"/>
                <dgm:constr type="rMarg"/>
                <dgm:constr type="tMarg" refType="primFontSz" fact="0.1"/>
                <dgm:constr type="bMarg" refType="primFontSz" fact="0.1"/>
              </dgm:constrLst>
              <dgm:ruleLst>
                <dgm:rule type="primFontSz" val="5" fact="NaN" max="NaN"/>
              </dgm:ruleLst>
            </dgm:layoutNode>
          </dgm:layoutNode>
        </dgm:else>
      </dgm:choose>
    </dgm:forEach>
  </dgm:layoutNode>
</dgm:layoutDef>
</file>

<file path=xl/diagrams/layout7.xml><?xml version="1.0" encoding="utf-8"?>
<dgm:layoutDef xmlns:dgm="http://schemas.openxmlformats.org/drawingml/2006/diagram" xmlns:a="http://schemas.openxmlformats.org/drawingml/2006/main" uniqueId="urn:microsoft.com/office/officeart/2005/8/layout/hProcess9">
  <dgm:title val=""/>
  <dgm:desc val=""/>
  <dgm:catLst>
    <dgm:cat type="process" pri="5000"/>
    <dgm:cat type="convert" pri="1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CompostProcess">
    <dgm:varLst>
      <dgm:dir/>
      <dgm:resizeHandles val="exact"/>
    </dgm:varLst>
    <dgm:alg type="composite">
      <dgm:param type="horzAlign" val="ctr"/>
      <dgm:param type="vertAlign" val="mid"/>
    </dgm:alg>
    <dgm:shape xmlns:r="http://schemas.openxmlformats.org/officeDocument/2006/relationships" r:blip="">
      <dgm:adjLst/>
    </dgm:shape>
    <dgm:presOf/>
    <dgm:constrLst>
      <dgm:constr type="w" for="ch" forName="arrow" refType="w" fact="0.85"/>
      <dgm:constr type="h" for="ch" forName="arrow" refType="h"/>
      <dgm:constr type="ctrX" for="ch" forName="arrow" refType="w" fact="0.5"/>
      <dgm:constr type="ctrY" for="ch" forName="arrow" refType="h" fact="0.5"/>
      <dgm:constr type="w" for="ch" forName="linearProcess" refType="w"/>
      <dgm:constr type="h" for="ch" forName="linearProcess" refType="h" fact="0.4"/>
      <dgm:constr type="ctrX" for="ch" forName="linearProcess" refType="w" fact="0.5"/>
      <dgm:constr type="ctrY" for="ch" forName="linearProcess" refType="h" fact="0.5"/>
    </dgm:constrLst>
    <dgm:ruleLst/>
    <dgm:layoutNode name="arrow" styleLbl="bgShp">
      <dgm:alg type="sp"/>
      <dgm:choose name="Name0">
        <dgm:if name="Name1" func="var" arg="dir" op="equ" val="norm">
          <dgm:shape xmlns:r="http://schemas.openxmlformats.org/officeDocument/2006/relationships" type="rightArrow" r:blip="">
            <dgm:adjLst/>
          </dgm:shape>
        </dgm:if>
        <dgm:else name="Name2">
          <dgm:shape xmlns:r="http://schemas.openxmlformats.org/officeDocument/2006/relationships" type="leftArrow" r:blip="">
            <dgm:adjLst/>
          </dgm:shape>
        </dgm:else>
      </dgm:choose>
      <dgm:presOf/>
      <dgm:constrLst/>
      <dgm:ruleLst/>
    </dgm:layoutNode>
    <dgm:layoutNode name="linearProcess">
      <dgm:choose name="Name3">
        <dgm:if name="Name4" func="var" arg="dir" op="equ" val="norm">
          <dgm:alg type="lin"/>
        </dgm:if>
        <dgm:else name="Name5">
          <dgm:alg type="lin">
            <dgm:param type="linDir" val="fromR"/>
          </dgm:alg>
        </dgm:else>
      </dgm:choose>
      <dgm:shape xmlns:r="http://schemas.openxmlformats.org/officeDocument/2006/relationships" r:blip="">
        <dgm:adjLst/>
      </dgm:shape>
      <dgm:presOf/>
      <dgm:constrLst>
        <dgm:constr type="userA" for="ch" ptType="node" refType="w"/>
        <dgm:constr type="h" for="ch" ptType="node" refType="h"/>
        <dgm:constr type="w" for="ch" ptType="node" op="equ"/>
        <dgm:constr type="w" for="ch" forName="sibTrans" refType="w" fact="0.05"/>
        <dgm:constr type="primFontSz" for="ch" ptType="node" op="equ" val="65"/>
      </dgm:constrLst>
      <dgm:ruleLst/>
      <dgm:forEach name="Name6" axis="ch" ptType="node">
        <dgm:layoutNode name="textNode" styleLbl="node1">
          <dgm:varLst>
            <dgm:bulletEnabled val="1"/>
          </dgm:varLst>
          <dgm:alg type="tx"/>
          <dgm:shape xmlns:r="http://schemas.openxmlformats.org/officeDocument/2006/relationships" type="roundRect" r:blip="">
            <dgm:adjLst/>
          </dgm:shape>
          <dgm:presOf axis="desOrSelf" ptType="node"/>
          <dgm:constrLst>
            <dgm:constr type="userA"/>
            <dgm:constr type="w" refType="userA" fact="0.3"/>
            <dgm:constr type="tMarg" refType="primFontSz" fact="0.3"/>
            <dgm:constr type="bMarg" refType="primFontSz" fact="0.3"/>
            <dgm:constr type="lMarg" refType="primFontSz" fact="0.3"/>
            <dgm:constr type="rMarg" refType="primFontSz" fact="0.3"/>
          </dgm:constrLst>
          <dgm:ruleLst>
            <dgm:rule type="w" val="NaN" fact="1" max="NaN"/>
            <dgm:rule type="primFontSz" val="5" fact="NaN" max="NaN"/>
          </dgm:ruleLst>
        </dgm:layoutNode>
        <dgm:forEach name="Name7" axis="followSib" ptType="sibTrans" cnt="1">
          <dgm:layoutNode name="sibTrans">
            <dgm:alg type="sp"/>
            <dgm:shape xmlns:r="http://schemas.openxmlformats.org/officeDocument/2006/relationships" r:blip="">
              <dgm:adjLst/>
            </dgm:shape>
            <dgm:presOf/>
            <dgm:constrLst/>
            <dgm:ruleLst/>
          </dgm:layoutNode>
        </dgm:forEach>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3d2#1">
  <dgm:title val=""/>
  <dgm:desc val=""/>
  <dgm:catLst>
    <dgm:cat type="3D" pri="11200"/>
  </dgm:catLst>
  <dgm:scene3d>
    <a:camera prst="orthographicFront"/>
    <a:lightRig rig="threePt" dir="t"/>
  </dgm:scene3d>
  <dgm:styleLbl name="node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lnNode1">
    <dgm:scene3d>
      <a:camera prst="orthographicFront"/>
      <a:lightRig rig="threePt" dir="t">
        <a:rot lat="0" lon="0" rev="7500000"/>
      </a:lightRig>
    </dgm:scene3d>
    <dgm:sp3d prstMaterial="plastic">
      <a:bevelT w="127000" h="25400" prst="relaxedInset"/>
    </dgm:sp3d>
    <dgm:txPr/>
    <dgm:style>
      <a:lnRef idx="1">
        <a:scrgbClr r="0" g="0" b="0"/>
      </a:lnRef>
      <a:fillRef idx="3">
        <a:scrgbClr r="0" g="0" b="0"/>
      </a:fillRef>
      <a:effectRef idx="2">
        <a:scrgbClr r="0" g="0" b="0"/>
      </a:effectRef>
      <a:fontRef idx="minor">
        <a:schemeClr val="lt1"/>
      </a:fontRef>
    </dgm:style>
  </dgm:styleLbl>
  <dgm:styleLbl name="venn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tx1"/>
      </a:fontRef>
    </dgm:style>
  </dgm:styleLbl>
  <dgm:styleLbl name="aling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node4">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fgImgPlace1">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dgm:style>
  </dgm:styleLbl>
  <dgm:styleLbl name="alignImgPlace1">
    <dgm:scene3d>
      <a:camera prst="orthographicFront"/>
      <a:lightRig rig="threePt" dir="t">
        <a:rot lat="0" lon="0" rev="7500000"/>
      </a:lightRig>
    </dgm:scene3d>
    <dgm:sp3d z="254000" extrusionH="63500" contourW="12700" prstMaterial="matte">
      <a:contourClr>
        <a:schemeClr val="lt1"/>
      </a:contourClr>
    </dgm:sp3d>
    <dgm:txPr/>
    <dgm:style>
      <a:lnRef idx="0">
        <a:scrgbClr r="0" g="0" b="0"/>
      </a:lnRef>
      <a:fillRef idx="1">
        <a:scrgbClr r="0" g="0" b="0"/>
      </a:fillRef>
      <a:effectRef idx="0">
        <a:scrgbClr r="0" g="0" b="0"/>
      </a:effectRef>
      <a:fontRef idx="minor"/>
    </dgm:style>
  </dgm:styleLbl>
  <dgm:styleLbl name="bgImgPlace1">
    <dgm:scene3d>
      <a:camera prst="orthographicFront"/>
      <a:lightRig rig="threePt" dir="t">
        <a:rot lat="0" lon="0" rev="7500000"/>
      </a:lightRig>
    </dgm:scene3d>
    <dgm:sp3d z="-152400" extrusionH="63500" contourW="127000" prstMaterial="matte">
      <a:contourClr>
        <a:schemeClr val="lt1"/>
      </a:contourClr>
    </dgm:sp3d>
    <dgm:txPr/>
    <dgm:style>
      <a:lnRef idx="0">
        <a:scrgbClr r="0" g="0" b="0"/>
      </a:lnRef>
      <a:fillRef idx="1">
        <a:scrgbClr r="0" g="0" b="0"/>
      </a:fillRef>
      <a:effectRef idx="0">
        <a:scrgbClr r="0" g="0" b="0"/>
      </a:effectRef>
      <a:fontRef idx="minor"/>
    </dgm:style>
  </dgm:styleLbl>
  <dgm:styleLbl name="sibTrans2D1">
    <dgm:scene3d>
      <a:camera prst="orthographicFront"/>
      <a:lightRig rig="threePt" dir="t">
        <a:rot lat="0" lon="0" rev="7500000"/>
      </a:lightRig>
    </dgm:scene3d>
    <dgm:sp3d z="-700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f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bgSibTrans2D1">
    <dgm:scene3d>
      <a:camera prst="orthographicFront"/>
      <a:lightRig rig="threePt" dir="t">
        <a:rot lat="0" lon="0" rev="7500000"/>
      </a:lightRig>
    </dgm:scene3d>
    <dgm:sp3d z="-152400" extrusionH="63500" prstMaterial="matte">
      <a:bevelT w="25400" h="63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sibTrans1D1">
    <dgm:scene3d>
      <a:camera prst="orthographicFront"/>
      <a:lightRig rig="threePt" dir="t">
        <a:rot lat="0" lon="0" rev="7500000"/>
      </a:lightRig>
    </dgm:scene3d>
    <dgm:sp3d z="-40000" prstMaterial="matte"/>
    <dgm:txPr/>
    <dgm:style>
      <a:lnRef idx="1">
        <a:scrgbClr r="0" g="0" b="0"/>
      </a:lnRef>
      <a:fillRef idx="0">
        <a:scrgbClr r="0" g="0" b="0"/>
      </a:fillRef>
      <a:effectRef idx="0">
        <a:scrgbClr r="0" g="0" b="0"/>
      </a:effectRef>
      <a:fontRef idx="minor"/>
    </dgm:style>
  </dgm:styleLbl>
  <dgm:styleLbl name="callout">
    <dgm:scene3d>
      <a:camera prst="orthographicFront"/>
      <a:lightRig rig="threePt" dir="t">
        <a:rot lat="0" lon="0" rev="7500000"/>
      </a:lightRig>
    </dgm:scene3d>
    <dgm:sp3d z="127000" prstMaterial="matte"/>
    <dgm:txPr/>
    <dgm:style>
      <a:lnRef idx="2">
        <a:scrgbClr r="0" g="0" b="0"/>
      </a:lnRef>
      <a:fillRef idx="1">
        <a:scrgbClr r="0" g="0" b="0"/>
      </a:fillRef>
      <a:effectRef idx="0">
        <a:scrgbClr r="0" g="0" b="0"/>
      </a:effectRef>
      <a:fontRef idx="minor"/>
    </dgm:style>
  </dgm:styleLbl>
  <dgm:styleLbl name="asst0">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1">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2">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asst3">
    <dgm:scene3d>
      <a:camera prst="orthographicFront"/>
      <a:lightRig rig="threePt" dir="t">
        <a:rot lat="0" lon="0" rev="7500000"/>
      </a:lightRig>
    </dgm:scene3d>
    <dgm:sp3d prstMaterial="plastic">
      <a:bevelT w="127000" h="25400" prst="relaxedInset"/>
    </dgm:sp3d>
    <dgm:txPr/>
    <dgm:style>
      <a:lnRef idx="0">
        <a:scrgbClr r="0" g="0" b="0"/>
      </a:lnRef>
      <a:fillRef idx="3">
        <a:scrgbClr r="0" g="0" b="0"/>
      </a:fillRef>
      <a:effectRef idx="2">
        <a:scrgbClr r="0" g="0" b="0"/>
      </a:effectRef>
      <a:fontRef idx="minor">
        <a:schemeClr val="lt1"/>
      </a:fontRef>
    </dgm:style>
  </dgm:styleLbl>
  <dgm:styleLbl name="parChTrans2D1">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a:rot lat="0" lon="0" rev="7500000"/>
      </a:lightRig>
    </dgm:scene3d>
    <dgm:sp3d extrusionH="63500" prstMaterial="matte">
      <a:bevelT w="50800" h="19050" prst="relaxedInset"/>
      <a:contourClr>
        <a:schemeClr val="bg1"/>
      </a:contourClr>
    </dgm:sp3d>
    <dgm:txPr/>
    <dgm:style>
      <a:lnRef idx="0">
        <a:scrgbClr r="0" g="0" b="0"/>
      </a:lnRef>
      <a:fillRef idx="1">
        <a:scrgbClr r="0" g="0" b="0"/>
      </a:fillRef>
      <a:effectRef idx="0">
        <a:scrgbClr r="0" g="0" b="0"/>
      </a:effectRef>
      <a:fontRef idx="minor">
        <a:schemeClr val="lt1"/>
      </a:fontRef>
    </dgm:style>
  </dgm:styleLbl>
  <dgm:styleLbl name="parChTrans2D3">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2D4">
    <dgm:scene3d>
      <a:camera prst="orthographicFront"/>
      <a:lightRig rig="threePt" dir="t">
        <a:rot lat="0" lon="0" rev="7500000"/>
      </a:lightRig>
    </dgm:scene3d>
    <dgm:sp3d z="60000" prstMaterial="flat">
      <a:bevelT w="120900" h="88900"/>
    </dgm:sp3d>
    <dgm:txPr/>
    <dgm:style>
      <a:lnRef idx="0">
        <a:scrgbClr r="0" g="0" b="0"/>
      </a:lnRef>
      <a:fillRef idx="3">
        <a:scrgbClr r="0" g="0" b="0"/>
      </a:fillRef>
      <a:effectRef idx="1">
        <a:scrgbClr r="0" g="0" b="0"/>
      </a:effectRef>
      <a:fontRef idx="minor">
        <a:schemeClr val="lt1"/>
      </a:fontRef>
    </dgm:style>
  </dgm:styleLbl>
  <dgm:styleLbl name="parChTrans1D1">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a:rot lat="0" lon="0" rev="7500000"/>
      </a:lightRig>
    </dgm:scene3d>
    <dgm:sp3d z="-40000" prstMaterial="matte"/>
    <dgm:txPr/>
    <dgm:style>
      <a:lnRef idx="2">
        <a:scrgbClr r="0" g="0" b="0"/>
      </a:lnRef>
      <a:fillRef idx="0">
        <a:scrgbClr r="0" g="0" b="0"/>
      </a:fillRef>
      <a:effectRef idx="0">
        <a:scrgbClr r="0" g="0" b="0"/>
      </a:effectRef>
      <a:fontRef idx="minor"/>
    </dgm:style>
  </dgm:styleLbl>
  <dgm:styleLbl name="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a:rot lat="0" lon="0" rev="7500000"/>
      </a:lightRig>
    </dgm:scene3d>
    <dgm:sp3d z="152400" extrusionH="63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a:rot lat="0" lon="0" rev="7500000"/>
      </a:lightRig>
    </dgm:scene3d>
    <dgm:sp3d extrusionH="190500" prstMaterial="dkEdge">
      <a:bevelT w="135400" h="16350" prst="relaxedInset"/>
      <a:contourClr>
        <a:schemeClr val="bg1"/>
      </a:contourClr>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a:rot lat="0" lon="0" rev="7500000"/>
      </a:lightRig>
    </dgm:scene3d>
    <dgm:sp3d prstMaterial="plastic">
      <a:bevelT w="127000" h="35400"/>
    </dgm:sp3d>
    <dgm:txPr/>
    <dgm:style>
      <a:lnRef idx="1">
        <a:scrgbClr r="0" g="0" b="0"/>
      </a:lnRef>
      <a:fillRef idx="1">
        <a:scrgbClr r="0" g="0" b="0"/>
      </a:fillRef>
      <a:effectRef idx="2">
        <a:scrgbClr r="0" g="0" b="0"/>
      </a:effectRef>
      <a:fontRef idx="minor">
        <a:schemeClr val="lt1"/>
      </a:fontRef>
    </dgm:style>
  </dgm:styleLbl>
  <dgm:styleLbl name="bgAcc1">
    <dgm:scene3d>
      <a:camera prst="orthographicFront"/>
      <a:lightRig rig="threePt" dir="t">
        <a:rot lat="0" lon="0" rev="7500000"/>
      </a:lightRig>
    </dgm:scene3d>
    <dgm:sp3d z="-152400" extrusionH="63500" prstMaterial="dkEdge">
      <a:bevelT w="124450" h="16350" prst="relaxedInset"/>
      <a:contourClr>
        <a:schemeClr val="bg1"/>
      </a:contourClr>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a:rot lat="0" lon="0" rev="7500000"/>
      </a:lightRig>
    </dgm:scene3d>
    <dgm:sp3d z="152400" extrusionH="63500" prstMaterial="dkEdge">
      <a:bevelT w="120800" h="19050" prst="relaxedInset"/>
      <a:contourClr>
        <a:schemeClr val="bg1"/>
      </a:contourClr>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a:rot lat="0" lon="0" rev="7500000"/>
      </a:lightRig>
    </dgm:scene3d>
    <dgm:sp3d extrusionH="190500" prstMaterial="dkEdge">
      <a:bevelT w="120650" h="38100" prst="relaxedInset"/>
      <a:contourClr>
        <a:schemeClr val="bg1"/>
      </a:contourClr>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a:rot lat="0" lon="0" rev="7500000"/>
      </a:lightRig>
    </dgm:scene3d>
    <dgm:sp3d extrusionH="190500" prstMaterial="dkEdge">
      <a:bevelT w="120650" h="38100" prst="relaxedInset"/>
      <a:bevelB w="120650" h="57150" prst="relaxedInset"/>
      <a:contourClr>
        <a:schemeClr val="bg1"/>
      </a:contourClr>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a:rot lat="0" lon="0" rev="7500000"/>
      </a:lightRig>
    </dgm:scene3d>
    <dgm:sp3d z="-152400" extrusionH="63500" prstMaterial="dkEdge">
      <a:bevelT w="144450" h="36350" prst="relaxedInset"/>
      <a:contourClr>
        <a:schemeClr val="bg1"/>
      </a:contourClr>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a:rot lat="0" lon="0" rev="7500000"/>
      </a:lightRig>
    </dgm:scene3d>
    <dgm:sp3d z="152400" extrusionH="63500" prstMaterial="dkEdge">
      <a:bevelT w="125400" h="36350" prst="relaxedInset"/>
      <a:contourClr>
        <a:schemeClr val="bg1"/>
      </a:contourClr>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a:rot lat="0" lon="0" rev="7500000"/>
      </a:lightRig>
    </dgm:scene3d>
    <dgm:sp3d z="-152400" extrusionH="63500" prstMaterial="matte">
      <a:bevelT w="144450" h="6350" prst="relaxedInset"/>
      <a:contourClr>
        <a:schemeClr val="bg1"/>
      </a:contourClr>
    </dgm:sp3d>
    <dgm:txPr/>
    <dgm:style>
      <a:lnRef idx="0">
        <a:scrgbClr r="0" g="0" b="0"/>
      </a:lnRef>
      <a:fillRef idx="3">
        <a:scrgbClr r="0" g="0" b="0"/>
      </a:fillRef>
      <a:effectRef idx="0">
        <a:scrgbClr r="0" g="0" b="0"/>
      </a:effectRef>
      <a:fontRef idx="minor"/>
    </dgm:style>
  </dgm:styleLbl>
  <dgm:styleLbl name="dkBgShp">
    <dgm:scene3d>
      <a:camera prst="orthographicFront"/>
      <a:lightRig rig="threePt" dir="t">
        <a:rot lat="0" lon="0" rev="7500000"/>
      </a:lightRig>
    </dgm:scene3d>
    <dgm:sp3d prstMaterial="plastic">
      <a:bevelT w="127000" h="25400" prst="relaxedInset"/>
      <a:bevelB w="88900" h="121750" prst="angle"/>
    </dgm:sp3d>
    <dgm:txPr/>
    <dgm:style>
      <a:lnRef idx="0">
        <a:scrgbClr r="0" g="0" b="0"/>
      </a:lnRef>
      <a:fillRef idx="1">
        <a:scrgbClr r="0" g="0" b="0"/>
      </a:fillRef>
      <a:effectRef idx="2">
        <a:scrgbClr r="0" g="0" b="0"/>
      </a:effectRef>
      <a:fontRef idx="minor">
        <a:schemeClr val="lt1"/>
      </a:fontRef>
    </dgm:style>
  </dgm:styleLbl>
  <dgm:styleLbl name="trBgShp">
    <dgm:scene3d>
      <a:camera prst="orthographicFront"/>
      <a:lightRig rig="threePt" dir="t"/>
    </dgm:scene3d>
    <dgm:sp3d z="-152400" prstMaterial="matte"/>
    <dgm:txPr/>
    <dgm:style>
      <a:lnRef idx="0">
        <a:scrgbClr r="0" g="0" b="0"/>
      </a:lnRef>
      <a:fillRef idx="1">
        <a:scrgbClr r="0" g="0" b="0"/>
      </a:fillRef>
      <a:effectRef idx="0">
        <a:scrgbClr r="0" g="0" b="0"/>
      </a:effectRef>
      <a:fontRef idx="minor"/>
    </dgm:style>
  </dgm:styleLbl>
  <dgm:styleLbl name="fgShp">
    <dgm:scene3d>
      <a:camera prst="orthographicFront"/>
      <a:lightRig rig="threePt" dir="t">
        <a:rot lat="0" lon="0" rev="7500000"/>
      </a:lightRig>
    </dgm:scene3d>
    <dgm:sp3d z="152400" extrusionH="63500" prstMaterial="matte">
      <a:bevelT w="50800" h="19050" prst="relaxedInset"/>
      <a:contourClr>
        <a:schemeClr val="bg1"/>
      </a:contourClr>
    </dgm:sp3d>
    <dgm:txPr/>
    <dgm:style>
      <a:lnRef idx="0">
        <a:scrgbClr r="0" g="0" b="0"/>
      </a:lnRef>
      <a:fillRef idx="1">
        <a:scrgbClr r="0" g="0" b="0"/>
      </a:fillRef>
      <a:effectRef idx="2">
        <a:scrgbClr r="0" g="0" b="0"/>
      </a:effectRef>
      <a:fontRef idx="minor">
        <a:schemeClr val="lt1"/>
      </a:fontRef>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7.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3" Type="http://schemas.openxmlformats.org/officeDocument/2006/relationships/diagramColors" Target="../diagrams/colors2.xml"/><Relationship Id="rId18" Type="http://schemas.openxmlformats.org/officeDocument/2006/relationships/diagramColors" Target="../diagrams/colors3.xml"/><Relationship Id="rId26" Type="http://schemas.openxmlformats.org/officeDocument/2006/relationships/hyperlink" Target="#'LISTADO DE PROCESOS'!A1"/><Relationship Id="rId39" Type="http://schemas.openxmlformats.org/officeDocument/2006/relationships/diagramData" Target="../diagrams/data5.xml"/><Relationship Id="rId3" Type="http://schemas.openxmlformats.org/officeDocument/2006/relationships/diagramQuickStyle" Target="../diagrams/quickStyle1.xml"/><Relationship Id="rId21" Type="http://schemas.openxmlformats.org/officeDocument/2006/relationships/diagramLayout" Target="../diagrams/layout4.xml"/><Relationship Id="rId34" Type="http://schemas.openxmlformats.org/officeDocument/2006/relationships/image" Target="../media/image2.jpeg"/><Relationship Id="rId42" Type="http://schemas.openxmlformats.org/officeDocument/2006/relationships/diagramColors" Target="../diagrams/colors5.xml"/><Relationship Id="rId47" Type="http://schemas.openxmlformats.org/officeDocument/2006/relationships/diagramColors" Target="../diagrams/colors6.xml"/><Relationship Id="rId50" Type="http://schemas.openxmlformats.org/officeDocument/2006/relationships/diagramData" Target="../diagrams/data7.xml"/><Relationship Id="rId7" Type="http://schemas.openxmlformats.org/officeDocument/2006/relationships/hyperlink" Target="#'2019'!A1"/><Relationship Id="rId12" Type="http://schemas.openxmlformats.org/officeDocument/2006/relationships/diagramQuickStyle" Target="../diagrams/quickStyle2.xml"/><Relationship Id="rId17" Type="http://schemas.openxmlformats.org/officeDocument/2006/relationships/diagramQuickStyle" Target="../diagrams/quickStyle3.xml"/><Relationship Id="rId25" Type="http://schemas.openxmlformats.org/officeDocument/2006/relationships/hyperlink" Target="#'DERECHO DE LOS PACIENTES'!A1"/><Relationship Id="rId33" Type="http://schemas.openxmlformats.org/officeDocument/2006/relationships/hyperlink" Target="#'APRENDIZAJE ORGANIZACIONAL'!A1"/><Relationship Id="rId38" Type="http://schemas.openxmlformats.org/officeDocument/2006/relationships/hyperlink" Target="#'RESULTADO DE AUTO EVALUACION'!A1"/><Relationship Id="rId46" Type="http://schemas.openxmlformats.org/officeDocument/2006/relationships/diagramQuickStyle" Target="../diagrams/quickStyle6.xml"/><Relationship Id="rId2" Type="http://schemas.openxmlformats.org/officeDocument/2006/relationships/diagramLayout" Target="../diagrams/layout1.xml"/><Relationship Id="rId16" Type="http://schemas.openxmlformats.org/officeDocument/2006/relationships/diagramLayout" Target="../diagrams/layout3.xml"/><Relationship Id="rId20" Type="http://schemas.openxmlformats.org/officeDocument/2006/relationships/diagramData" Target="../diagrams/data4.xml"/><Relationship Id="rId29" Type="http://schemas.openxmlformats.org/officeDocument/2006/relationships/hyperlink" Target="#'CALIDAD ESPERADA GENERAL'!A1"/><Relationship Id="rId41" Type="http://schemas.openxmlformats.org/officeDocument/2006/relationships/diagramQuickStyle" Target="../diagrams/quickStyle5.xml"/><Relationship Id="rId54" Type="http://schemas.microsoft.com/office/2007/relationships/diagramDrawing" Target="../diagrams/drawing7.xml"/><Relationship Id="rId1" Type="http://schemas.openxmlformats.org/officeDocument/2006/relationships/diagramData" Target="../diagrams/data1.xml"/><Relationship Id="rId6" Type="http://schemas.openxmlformats.org/officeDocument/2006/relationships/hyperlink" Target="#'ALCANCE PROPOSITO OBJETIVOS'!A1"/><Relationship Id="rId11" Type="http://schemas.openxmlformats.org/officeDocument/2006/relationships/diagramLayout" Target="../diagrams/layout2.xml"/><Relationship Id="rId24" Type="http://schemas.microsoft.com/office/2007/relationships/diagramDrawing" Target="../diagrams/drawing4.xml"/><Relationship Id="rId32" Type="http://schemas.openxmlformats.org/officeDocument/2006/relationships/hyperlink" Target="#'ESTADO  ACCIONES DE MEJORA'!A1"/><Relationship Id="rId37" Type="http://schemas.openxmlformats.org/officeDocument/2006/relationships/image" Target="../media/image4.jpeg"/><Relationship Id="rId40" Type="http://schemas.openxmlformats.org/officeDocument/2006/relationships/diagramLayout" Target="../diagrams/layout5.xml"/><Relationship Id="rId45" Type="http://schemas.openxmlformats.org/officeDocument/2006/relationships/diagramLayout" Target="../diagrams/layout6.xml"/><Relationship Id="rId53" Type="http://schemas.openxmlformats.org/officeDocument/2006/relationships/diagramColors" Target="../diagrams/colors7.xml"/><Relationship Id="rId5" Type="http://schemas.microsoft.com/office/2007/relationships/diagramDrawing" Target="../diagrams/drawing1.xml"/><Relationship Id="rId15" Type="http://schemas.openxmlformats.org/officeDocument/2006/relationships/diagramData" Target="../diagrams/data3.xml"/><Relationship Id="rId23" Type="http://schemas.openxmlformats.org/officeDocument/2006/relationships/diagramColors" Target="../diagrams/colors4.xml"/><Relationship Id="rId28" Type="http://schemas.openxmlformats.org/officeDocument/2006/relationships/hyperlink" Target="#'CALIDAD ESPERADA'!A1"/><Relationship Id="rId36" Type="http://schemas.openxmlformats.org/officeDocument/2006/relationships/hyperlink" Target="#'DESGLOSE RUTA CRITICA'!A1"/><Relationship Id="rId49" Type="http://schemas.openxmlformats.org/officeDocument/2006/relationships/hyperlink" Target="#DESPLIEGUE!A1"/><Relationship Id="rId10" Type="http://schemas.openxmlformats.org/officeDocument/2006/relationships/diagramData" Target="../diagrams/data2.xml"/><Relationship Id="rId19" Type="http://schemas.microsoft.com/office/2007/relationships/diagramDrawing" Target="../diagrams/drawing3.xml"/><Relationship Id="rId31" Type="http://schemas.openxmlformats.org/officeDocument/2006/relationships/hyperlink" Target="#'SEGUIMIENTO ACCIONES DE MEJORA'!A1"/><Relationship Id="rId44" Type="http://schemas.openxmlformats.org/officeDocument/2006/relationships/diagramData" Target="../diagrams/data6.xml"/><Relationship Id="rId52" Type="http://schemas.openxmlformats.org/officeDocument/2006/relationships/diagramQuickStyle" Target="../diagrams/quickStyle7.xml"/><Relationship Id="rId4" Type="http://schemas.openxmlformats.org/officeDocument/2006/relationships/diagramColors" Target="../diagrams/colors1.xml"/><Relationship Id="rId9" Type="http://schemas.openxmlformats.org/officeDocument/2006/relationships/hyperlink" Target="#'CIERRE DEL CICLO ANTERIOR'!A1"/><Relationship Id="rId14" Type="http://schemas.microsoft.com/office/2007/relationships/diagramDrawing" Target="../diagrams/drawing2.xml"/><Relationship Id="rId22" Type="http://schemas.openxmlformats.org/officeDocument/2006/relationships/diagramQuickStyle" Target="../diagrams/quickStyle4.xml"/><Relationship Id="rId27" Type="http://schemas.openxmlformats.org/officeDocument/2006/relationships/hyperlink" Target="#'MATRIZ PRIORIZACION'!A1"/><Relationship Id="rId30" Type="http://schemas.openxmlformats.org/officeDocument/2006/relationships/hyperlink" Target="#'PLAN DE MEJORAMIENTO '!A1"/><Relationship Id="rId35" Type="http://schemas.openxmlformats.org/officeDocument/2006/relationships/image" Target="../media/image3.gif"/><Relationship Id="rId43" Type="http://schemas.microsoft.com/office/2007/relationships/diagramDrawing" Target="../diagrams/drawing5.xml"/><Relationship Id="rId48" Type="http://schemas.microsoft.com/office/2007/relationships/diagramDrawing" Target="../diagrams/drawing6.xml"/><Relationship Id="rId8" Type="http://schemas.openxmlformats.org/officeDocument/2006/relationships/image" Target="../media/image1.jpeg"/><Relationship Id="rId51" Type="http://schemas.openxmlformats.org/officeDocument/2006/relationships/diagramLayout" Target="../diagrams/layout7.xml"/></Relationships>
</file>

<file path=xl/drawings/_rels/drawing10.xml.rels><?xml version="1.0" encoding="UTF-8" standalone="yes"?>
<Relationships xmlns="http://schemas.openxmlformats.org/package/2006/relationships"><Relationship Id="rId1" Type="http://schemas.openxmlformats.org/officeDocument/2006/relationships/hyperlink" Target="#ACCESO!A1"/></Relationships>
</file>

<file path=xl/drawings/_rels/drawing11.xml.rels><?xml version="1.0" encoding="UTF-8" standalone="yes"?>
<Relationships xmlns="http://schemas.openxmlformats.org/package/2006/relationships"><Relationship Id="rId1" Type="http://schemas.openxmlformats.org/officeDocument/2006/relationships/hyperlink" Target="#'REGISTRO E INGRESO'!A1"/></Relationships>
</file>

<file path=xl/drawings/_rels/drawing12.xml.rels><?xml version="1.0" encoding="UTF-8" standalone="yes"?>
<Relationships xmlns="http://schemas.openxmlformats.org/package/2006/relationships"><Relationship Id="rId1" Type="http://schemas.openxmlformats.org/officeDocument/2006/relationships/hyperlink" Target="#'EV. DE NEC. AL INGRESO'!A1"/></Relationships>
</file>

<file path=xl/drawings/_rels/drawing13.xml.rels><?xml version="1.0" encoding="UTF-8" standalone="yes"?>
<Relationships xmlns="http://schemas.openxmlformats.org/package/2006/relationships"><Relationship Id="rId1" Type="http://schemas.openxmlformats.org/officeDocument/2006/relationships/hyperlink" Target="#'PLANEACION DE LA ATENCION'!A1"/></Relationships>
</file>

<file path=xl/drawings/_rels/drawing14.xml.rels><?xml version="1.0" encoding="UTF-8" standalone="yes"?>
<Relationships xmlns="http://schemas.openxmlformats.org/package/2006/relationships"><Relationship Id="rId1" Type="http://schemas.openxmlformats.org/officeDocument/2006/relationships/hyperlink" Target="#'EJECUCION DEL TRATAMIENTO'!A1"/></Relationships>
</file>

<file path=xl/drawings/_rels/drawing15.xml.rels><?xml version="1.0" encoding="UTF-8" standalone="yes"?>
<Relationships xmlns="http://schemas.openxmlformats.org/package/2006/relationships"><Relationship Id="rId1" Type="http://schemas.openxmlformats.org/officeDocument/2006/relationships/hyperlink" Target="#'EVALUACION DE LA ATENCION '!A1"/></Relationships>
</file>

<file path=xl/drawings/_rels/drawing16.xml.rels><?xml version="1.0" encoding="UTF-8" standalone="yes"?>
<Relationships xmlns="http://schemas.openxmlformats.org/package/2006/relationships"><Relationship Id="rId1" Type="http://schemas.openxmlformats.org/officeDocument/2006/relationships/hyperlink" Target="#'SALIDA Y SEGUIMIENTO'!A1"/></Relationships>
</file>

<file path=xl/drawings/_rels/drawing17.xml.rels><?xml version="1.0" encoding="UTF-8" standalone="yes"?>
<Relationships xmlns="http://schemas.openxmlformats.org/package/2006/relationships"><Relationship Id="rId1" Type="http://schemas.openxmlformats.org/officeDocument/2006/relationships/hyperlink" Target="#'REFERENCIA Y CONTRAREFERENCIA'!A1"/></Relationships>
</file>

<file path=xl/drawings/_rels/drawing18.xml.rels><?xml version="1.0" encoding="UTF-8" standalone="yes"?>
<Relationships xmlns="http://schemas.openxmlformats.org/package/2006/relationships"><Relationship Id="rId1" Type="http://schemas.openxmlformats.org/officeDocument/2006/relationships/hyperlink" Target="#'SEDES INTEGRADAS EN RED'!A1"/></Relationships>
</file>

<file path=xl/drawings/_rels/drawing19.xml.rels><?xml version="1.0" encoding="UTF-8" standalone="yes"?>
<Relationships xmlns="http://schemas.openxmlformats.org/package/2006/relationships"><Relationship Id="rId1" Type="http://schemas.openxmlformats.org/officeDocument/2006/relationships/hyperlink" Target="#PAMEC!A1"/></Relationships>
</file>

<file path=xl/drawings/_rels/drawing2.xml.rels><?xml version="1.0" encoding="UTF-8" standalone="yes"?>
<Relationships xmlns="http://schemas.openxmlformats.org/package/2006/relationships"><Relationship Id="rId1" Type="http://schemas.openxmlformats.org/officeDocument/2006/relationships/hyperlink" Target="#PAMEC!A1"/></Relationships>
</file>

<file path=xl/drawings/_rels/drawing20.xml.rels><?xml version="1.0" encoding="UTF-8" standalone="yes"?>
<Relationships xmlns="http://schemas.openxmlformats.org/package/2006/relationships"><Relationship Id="rId2" Type="http://schemas.openxmlformats.org/officeDocument/2006/relationships/hyperlink" Target="#PAMEC!A1"/><Relationship Id="rId1" Type="http://schemas.openxmlformats.org/officeDocument/2006/relationships/image" Target="../media/image8.png"/></Relationships>
</file>

<file path=xl/drawings/_rels/drawing21.xml.rels><?xml version="1.0" encoding="UTF-8" standalone="yes"?>
<Relationships xmlns="http://schemas.openxmlformats.org/package/2006/relationships"><Relationship Id="rId1" Type="http://schemas.openxmlformats.org/officeDocument/2006/relationships/hyperlink" Target="#PAMEC!A1"/></Relationships>
</file>

<file path=xl/drawings/_rels/drawing22.xml.rels><?xml version="1.0" encoding="UTF-8" standalone="yes"?>
<Relationships xmlns="http://schemas.openxmlformats.org/package/2006/relationships"><Relationship Id="rId1" Type="http://schemas.openxmlformats.org/officeDocument/2006/relationships/image" Target="../media/image9.png"/></Relationships>
</file>

<file path=xl/drawings/_rels/drawing23.xml.rels><?xml version="1.0" encoding="UTF-8" standalone="yes"?>
<Relationships xmlns="http://schemas.openxmlformats.org/package/2006/relationships"><Relationship Id="rId1" Type="http://schemas.openxmlformats.org/officeDocument/2006/relationships/image" Target="../media/image9.png"/></Relationships>
</file>

<file path=xl/drawings/_rels/drawing24.xml.rels><?xml version="1.0" encoding="UTF-8" standalone="yes"?>
<Relationships xmlns="http://schemas.openxmlformats.org/package/2006/relationships"><Relationship Id="rId1" Type="http://schemas.openxmlformats.org/officeDocument/2006/relationships/image" Target="../media/image9.png"/></Relationships>
</file>

<file path=xl/drawings/_rels/drawing25.xml.rels><?xml version="1.0" encoding="UTF-8" standalone="yes"?>
<Relationships xmlns="http://schemas.openxmlformats.org/package/2006/relationships"><Relationship Id="rId1" Type="http://schemas.openxmlformats.org/officeDocument/2006/relationships/image" Target="../media/image9.png"/></Relationships>
</file>

<file path=xl/drawings/_rels/drawing26.xml.rels><?xml version="1.0" encoding="UTF-8" standalone="yes"?>
<Relationships xmlns="http://schemas.openxmlformats.org/package/2006/relationships"><Relationship Id="rId1" Type="http://schemas.openxmlformats.org/officeDocument/2006/relationships/image" Target="../media/image9.png"/></Relationships>
</file>

<file path=xl/drawings/_rels/drawing29.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hyperlink" Target="#PAMEC!A1"/></Relationships>
</file>

<file path=xl/drawings/_rels/drawing3.xml.rels><?xml version="1.0" encoding="UTF-8" standalone="yes"?>
<Relationships xmlns="http://schemas.openxmlformats.org/package/2006/relationships"><Relationship Id="rId2" Type="http://schemas.openxmlformats.org/officeDocument/2006/relationships/hyperlink" Target="#PAMEC!A1"/><Relationship Id="rId1" Type="http://schemas.openxmlformats.org/officeDocument/2006/relationships/image" Target="../media/image6.png"/></Relationships>
</file>

<file path=xl/drawings/_rels/drawing30.xml.rels><?xml version="1.0" encoding="UTF-8" standalone="yes"?>
<Relationships xmlns="http://schemas.openxmlformats.org/package/2006/relationships"><Relationship Id="rId1" Type="http://schemas.openxmlformats.org/officeDocument/2006/relationships/hyperlink" Target="#PAMEC!A1"/></Relationships>
</file>

<file path=xl/drawings/_rels/drawing31.xml.rels><?xml version="1.0" encoding="UTF-8" standalone="yes"?>
<Relationships xmlns="http://schemas.openxmlformats.org/package/2006/relationships"><Relationship Id="rId1" Type="http://schemas.openxmlformats.org/officeDocument/2006/relationships/hyperlink" Target="#PAMEC!A1"/></Relationships>
</file>

<file path=xl/drawings/_rels/drawing32.xml.rels><?xml version="1.0" encoding="UTF-8" standalone="yes"?>
<Relationships xmlns="http://schemas.openxmlformats.org/package/2006/relationships"><Relationship Id="rId3" Type="http://schemas.openxmlformats.org/officeDocument/2006/relationships/image" Target="../media/image11.jpeg"/><Relationship Id="rId2" Type="http://schemas.openxmlformats.org/officeDocument/2006/relationships/hyperlink" Target="#PAMEC!A1"/><Relationship Id="rId1" Type="http://schemas.openxmlformats.org/officeDocument/2006/relationships/image" Target="../media/image7.png"/></Relationships>
</file>

<file path=xl/drawings/_rels/drawing33.xml.rels><?xml version="1.0" encoding="UTF-8" standalone="yes"?>
<Relationships xmlns="http://schemas.openxmlformats.org/package/2006/relationships"><Relationship Id="rId1" Type="http://schemas.openxmlformats.org/officeDocument/2006/relationships/hyperlink" Target="#PAMEC!A1"/></Relationships>
</file>

<file path=xl/drawings/_rels/drawing34.xml.rels><?xml version="1.0" encoding="UTF-8" standalone="yes"?>
<Relationships xmlns="http://schemas.openxmlformats.org/package/2006/relationships"><Relationship Id="rId1" Type="http://schemas.openxmlformats.org/officeDocument/2006/relationships/hyperlink" Target="#PAMEC!A1"/></Relationships>
</file>

<file path=xl/drawings/_rels/drawing35.xml.rels><?xml version="1.0" encoding="UTF-8" standalone="yes"?>
<Relationships xmlns="http://schemas.openxmlformats.org/package/2006/relationships"><Relationship Id="rId2" Type="http://schemas.openxmlformats.org/officeDocument/2006/relationships/hyperlink" Target="#PAMEC!A1"/><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2" Type="http://schemas.openxmlformats.org/officeDocument/2006/relationships/hyperlink" Target="#PAMEC!A1"/><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hyperlink" Target="#PAMEC!A1"/></Relationships>
</file>

<file path=xl/drawings/_rels/drawing6.xml.rels><?xml version="1.0" encoding="UTF-8" standalone="yes"?>
<Relationships xmlns="http://schemas.openxmlformats.org/package/2006/relationships"><Relationship Id="rId1" Type="http://schemas.openxmlformats.org/officeDocument/2006/relationships/hyperlink" Target="#PAMEC!A1"/></Relationships>
</file>

<file path=xl/drawings/_rels/drawing7.xml.rels><?xml version="1.0" encoding="UTF-8" standalone="yes"?>
<Relationships xmlns="http://schemas.openxmlformats.org/package/2006/relationships"><Relationship Id="rId2" Type="http://schemas.openxmlformats.org/officeDocument/2006/relationships/hyperlink" Target="#PAMEC!A1"/><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hyperlink" Target="#PAMEC!A1"/></Relationships>
</file>

<file path=xl/drawings/_rels/drawing9.xml.rels><?xml version="1.0" encoding="UTF-8" standalone="yes"?>
<Relationships xmlns="http://schemas.openxmlformats.org/package/2006/relationships"><Relationship Id="rId1" Type="http://schemas.openxmlformats.org/officeDocument/2006/relationships/hyperlink" Target="#'SEGUR DEL PACIENTE'!A1"/></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52386</xdr:rowOff>
    </xdr:from>
    <xdr:to>
      <xdr:col>12</xdr:col>
      <xdr:colOff>495300</xdr:colOff>
      <xdr:row>18</xdr:row>
      <xdr:rowOff>142875</xdr:rowOff>
    </xdr:to>
    <xdr:graphicFrame macro="">
      <xdr:nvGraphicFramePr>
        <xdr:cNvPr id="2" name="Diagrama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10</xdr:col>
      <xdr:colOff>155863</xdr:colOff>
      <xdr:row>3</xdr:row>
      <xdr:rowOff>8659</xdr:rowOff>
    </xdr:from>
    <xdr:to>
      <xdr:col>12</xdr:col>
      <xdr:colOff>216478</xdr:colOff>
      <xdr:row>7</xdr:row>
      <xdr:rowOff>0</xdr:rowOff>
    </xdr:to>
    <xdr:sp macro="" textlink="">
      <xdr:nvSpPr>
        <xdr:cNvPr id="3" name="Lágrima 2">
          <a:hlinkClick xmlns:r="http://schemas.openxmlformats.org/officeDocument/2006/relationships" r:id="rId6"/>
          <a:extLst>
            <a:ext uri="{FF2B5EF4-FFF2-40B4-BE49-F238E27FC236}">
              <a16:creationId xmlns:a16="http://schemas.microsoft.com/office/drawing/2014/main" xmlns="" id="{00000000-0008-0000-0000-000003000000}"/>
            </a:ext>
          </a:extLst>
        </xdr:cNvPr>
        <xdr:cNvSpPr/>
      </xdr:nvSpPr>
      <xdr:spPr>
        <a:xfrm>
          <a:off x="6251863" y="580159"/>
          <a:ext cx="1279815" cy="753341"/>
        </a:xfrm>
        <a:prstGeom prst="teardrop">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s-CO" sz="900" b="0"/>
            <a:t>ALCANCE</a:t>
          </a:r>
        </a:p>
        <a:p>
          <a:pPr algn="l"/>
          <a:r>
            <a:rPr lang="es-CO" sz="900" b="0"/>
            <a:t>PROPOSITO </a:t>
          </a:r>
        </a:p>
        <a:p>
          <a:pPr algn="l"/>
          <a:r>
            <a:rPr lang="es-CO" sz="900" b="0"/>
            <a:t>META</a:t>
          </a:r>
        </a:p>
      </xdr:txBody>
    </xdr:sp>
    <xdr:clientData/>
  </xdr:twoCellAnchor>
  <xdr:twoCellAnchor editAs="oneCell">
    <xdr:from>
      <xdr:col>10</xdr:col>
      <xdr:colOff>95248</xdr:colOff>
      <xdr:row>8</xdr:row>
      <xdr:rowOff>51955</xdr:rowOff>
    </xdr:from>
    <xdr:to>
      <xdr:col>11</xdr:col>
      <xdr:colOff>483177</xdr:colOff>
      <xdr:row>12</xdr:row>
      <xdr:rowOff>190309</xdr:rowOff>
    </xdr:to>
    <xdr:pic>
      <xdr:nvPicPr>
        <xdr:cNvPr id="4" name="Imagen 3">
          <a:hlinkClick xmlns:r="http://schemas.openxmlformats.org/officeDocument/2006/relationships" r:id="rId7"/>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6191248" y="1575955"/>
          <a:ext cx="997529" cy="900354"/>
        </a:xfrm>
        <a:prstGeom prst="rect">
          <a:avLst/>
        </a:prstGeom>
      </xdr:spPr>
    </xdr:pic>
    <xdr:clientData/>
  </xdr:twoCellAnchor>
  <xdr:twoCellAnchor>
    <xdr:from>
      <xdr:col>1</xdr:col>
      <xdr:colOff>60614</xdr:colOff>
      <xdr:row>22</xdr:row>
      <xdr:rowOff>14845</xdr:rowOff>
    </xdr:from>
    <xdr:to>
      <xdr:col>6</xdr:col>
      <xdr:colOff>228600</xdr:colOff>
      <xdr:row>30</xdr:row>
      <xdr:rowOff>75459</xdr:rowOff>
    </xdr:to>
    <xdr:graphicFrame macro="">
      <xdr:nvGraphicFramePr>
        <xdr:cNvPr id="5" name="4 Diagrama">
          <a:hlinkClick xmlns:r="http://schemas.openxmlformats.org/officeDocument/2006/relationships" r:id="rId9"/>
          <a:extLst>
            <a:ext uri="{FF2B5EF4-FFF2-40B4-BE49-F238E27FC236}">
              <a16:creationId xmlns:a16="http://schemas.microsoft.com/office/drawing/2014/main" xmlns="" id="{00000000-0008-0000-00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0" r:lo="rId11" r:qs="rId12" r:cs="rId13"/>
        </a:graphicData>
      </a:graphic>
    </xdr:graphicFrame>
    <xdr:clientData/>
  </xdr:twoCellAnchor>
  <xdr:twoCellAnchor>
    <xdr:from>
      <xdr:col>13</xdr:col>
      <xdr:colOff>60613</xdr:colOff>
      <xdr:row>5</xdr:row>
      <xdr:rowOff>155864</xdr:rowOff>
    </xdr:from>
    <xdr:to>
      <xdr:col>14</xdr:col>
      <xdr:colOff>185997</xdr:colOff>
      <xdr:row>10</xdr:row>
      <xdr:rowOff>95250</xdr:rowOff>
    </xdr:to>
    <xdr:sp macro="" textlink="">
      <xdr:nvSpPr>
        <xdr:cNvPr id="6" name="6 Flecha curvada hacia la izquierda">
          <a:extLst>
            <a:ext uri="{FF2B5EF4-FFF2-40B4-BE49-F238E27FC236}">
              <a16:creationId xmlns:a16="http://schemas.microsoft.com/office/drawing/2014/main" xmlns="" id="{00000000-0008-0000-0000-000006000000}"/>
            </a:ext>
          </a:extLst>
        </xdr:cNvPr>
        <xdr:cNvSpPr/>
      </xdr:nvSpPr>
      <xdr:spPr>
        <a:xfrm>
          <a:off x="7985413" y="1108364"/>
          <a:ext cx="734984" cy="891886"/>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CO" sz="1100">
            <a:solidFill>
              <a:schemeClr val="tx1"/>
            </a:solidFill>
          </a:endParaRPr>
        </a:p>
      </xdr:txBody>
    </xdr:sp>
    <xdr:clientData/>
  </xdr:twoCellAnchor>
  <xdr:twoCellAnchor>
    <xdr:from>
      <xdr:col>13</xdr:col>
      <xdr:colOff>17318</xdr:colOff>
      <xdr:row>12</xdr:row>
      <xdr:rowOff>77932</xdr:rowOff>
    </xdr:from>
    <xdr:to>
      <xdr:col>14</xdr:col>
      <xdr:colOff>142702</xdr:colOff>
      <xdr:row>17</xdr:row>
      <xdr:rowOff>181841</xdr:rowOff>
    </xdr:to>
    <xdr:sp macro="" textlink="">
      <xdr:nvSpPr>
        <xdr:cNvPr id="7" name="7 Flecha curvada hacia la izquierda">
          <a:extLst>
            <a:ext uri="{FF2B5EF4-FFF2-40B4-BE49-F238E27FC236}">
              <a16:creationId xmlns:a16="http://schemas.microsoft.com/office/drawing/2014/main" xmlns="" id="{00000000-0008-0000-0000-000007000000}"/>
            </a:ext>
          </a:extLst>
        </xdr:cNvPr>
        <xdr:cNvSpPr/>
      </xdr:nvSpPr>
      <xdr:spPr>
        <a:xfrm>
          <a:off x="7942118" y="2363932"/>
          <a:ext cx="734984" cy="1056409"/>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CO" sz="1100">
            <a:solidFill>
              <a:schemeClr val="tx1"/>
            </a:solidFill>
          </a:endParaRPr>
        </a:p>
      </xdr:txBody>
    </xdr:sp>
    <xdr:clientData/>
  </xdr:twoCellAnchor>
  <xdr:twoCellAnchor>
    <xdr:from>
      <xdr:col>5</xdr:col>
      <xdr:colOff>463879</xdr:colOff>
      <xdr:row>19</xdr:row>
      <xdr:rowOff>90920</xdr:rowOff>
    </xdr:from>
    <xdr:to>
      <xdr:col>7</xdr:col>
      <xdr:colOff>56901</xdr:colOff>
      <xdr:row>22</xdr:row>
      <xdr:rowOff>90920</xdr:rowOff>
    </xdr:to>
    <xdr:sp macro="" textlink="">
      <xdr:nvSpPr>
        <xdr:cNvPr id="8" name="9 Flecha abajo">
          <a:extLst>
            <a:ext uri="{FF2B5EF4-FFF2-40B4-BE49-F238E27FC236}">
              <a16:creationId xmlns:a16="http://schemas.microsoft.com/office/drawing/2014/main" xmlns="" id="{00000000-0008-0000-0000-000008000000}"/>
            </a:ext>
          </a:extLst>
        </xdr:cNvPr>
        <xdr:cNvSpPr/>
      </xdr:nvSpPr>
      <xdr:spPr>
        <a:xfrm>
          <a:off x="3511879" y="3710420"/>
          <a:ext cx="812222" cy="571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CO" sz="1100"/>
        </a:p>
      </xdr:txBody>
    </xdr:sp>
    <xdr:clientData/>
  </xdr:twoCellAnchor>
  <xdr:twoCellAnchor>
    <xdr:from>
      <xdr:col>0</xdr:col>
      <xdr:colOff>435429</xdr:colOff>
      <xdr:row>36</xdr:row>
      <xdr:rowOff>43295</xdr:rowOff>
    </xdr:from>
    <xdr:to>
      <xdr:col>11</xdr:col>
      <xdr:colOff>476250</xdr:colOff>
      <xdr:row>58</xdr:row>
      <xdr:rowOff>156482</xdr:rowOff>
    </xdr:to>
    <xdr:graphicFrame macro="">
      <xdr:nvGraphicFramePr>
        <xdr:cNvPr id="9" name="10 Diagrama">
          <a:extLst>
            <a:ext uri="{FF2B5EF4-FFF2-40B4-BE49-F238E27FC236}">
              <a16:creationId xmlns:a16="http://schemas.microsoft.com/office/drawing/2014/main" xmlns="" id="{00000000-0008-0000-0000-000009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5" r:lo="rId16" r:qs="rId17" r:cs="rId18"/>
        </a:graphicData>
      </a:graphic>
    </xdr:graphicFrame>
    <xdr:clientData/>
  </xdr:twoCellAnchor>
  <xdr:twoCellAnchor>
    <xdr:from>
      <xdr:col>2</xdr:col>
      <xdr:colOff>312964</xdr:colOff>
      <xdr:row>31</xdr:row>
      <xdr:rowOff>142874</xdr:rowOff>
    </xdr:from>
    <xdr:to>
      <xdr:col>9</xdr:col>
      <xdr:colOff>598714</xdr:colOff>
      <xdr:row>36</xdr:row>
      <xdr:rowOff>102053</xdr:rowOff>
    </xdr:to>
    <xdr:graphicFrame macro="">
      <xdr:nvGraphicFramePr>
        <xdr:cNvPr id="10" name="11 Diagrama">
          <a:extLst>
            <a:ext uri="{FF2B5EF4-FFF2-40B4-BE49-F238E27FC236}">
              <a16:creationId xmlns:a16="http://schemas.microsoft.com/office/drawing/2014/main" xmlns="" id="{00000000-0008-0000-0000-00000A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0" r:lo="rId21" r:qs="rId22" r:cs="rId23"/>
        </a:graphicData>
      </a:graphic>
    </xdr:graphicFrame>
    <xdr:clientData/>
  </xdr:twoCellAnchor>
  <xdr:twoCellAnchor>
    <xdr:from>
      <xdr:col>11</xdr:col>
      <xdr:colOff>455839</xdr:colOff>
      <xdr:row>26</xdr:row>
      <xdr:rowOff>136073</xdr:rowOff>
    </xdr:from>
    <xdr:to>
      <xdr:col>12</xdr:col>
      <xdr:colOff>581223</xdr:colOff>
      <xdr:row>31</xdr:row>
      <xdr:rowOff>183697</xdr:rowOff>
    </xdr:to>
    <xdr:sp macro="" textlink="">
      <xdr:nvSpPr>
        <xdr:cNvPr id="11" name="12 Flecha curvada hacia la izquierda">
          <a:extLst>
            <a:ext uri="{FF2B5EF4-FFF2-40B4-BE49-F238E27FC236}">
              <a16:creationId xmlns:a16="http://schemas.microsoft.com/office/drawing/2014/main" xmlns="" id="{00000000-0008-0000-0000-00000B000000}"/>
            </a:ext>
          </a:extLst>
        </xdr:cNvPr>
        <xdr:cNvSpPr/>
      </xdr:nvSpPr>
      <xdr:spPr>
        <a:xfrm>
          <a:off x="7161439" y="5089073"/>
          <a:ext cx="734984" cy="1000124"/>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CO" sz="1100">
            <a:solidFill>
              <a:schemeClr val="tx1"/>
            </a:solidFill>
          </a:endParaRPr>
        </a:p>
      </xdr:txBody>
    </xdr:sp>
    <xdr:clientData/>
  </xdr:twoCellAnchor>
  <xdr:twoCellAnchor>
    <xdr:from>
      <xdr:col>2</xdr:col>
      <xdr:colOff>17690</xdr:colOff>
      <xdr:row>62</xdr:row>
      <xdr:rowOff>6804</xdr:rowOff>
    </xdr:from>
    <xdr:to>
      <xdr:col>10</xdr:col>
      <xdr:colOff>78922</xdr:colOff>
      <xdr:row>87</xdr:row>
      <xdr:rowOff>81643</xdr:rowOff>
    </xdr:to>
    <xdr:sp macro="" textlink="">
      <xdr:nvSpPr>
        <xdr:cNvPr id="12" name="Rectángulo 11">
          <a:extLst>
            <a:ext uri="{FF2B5EF4-FFF2-40B4-BE49-F238E27FC236}">
              <a16:creationId xmlns:a16="http://schemas.microsoft.com/office/drawing/2014/main" xmlns="" id="{00000000-0008-0000-0000-00000C000000}"/>
            </a:ext>
          </a:extLst>
        </xdr:cNvPr>
        <xdr:cNvSpPr/>
      </xdr:nvSpPr>
      <xdr:spPr>
        <a:xfrm>
          <a:off x="1236890" y="11817804"/>
          <a:ext cx="4938032" cy="4837339"/>
        </a:xfrm>
        <a:prstGeom prst="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tileRect/>
        </a:gradFill>
      </xdr:spPr>
    </xdr:sp>
    <xdr:clientData/>
  </xdr:twoCellAnchor>
  <xdr:twoCellAnchor>
    <xdr:from>
      <xdr:col>2</xdr:col>
      <xdr:colOff>17690</xdr:colOff>
      <xdr:row>62</xdr:row>
      <xdr:rowOff>36881</xdr:rowOff>
    </xdr:from>
    <xdr:to>
      <xdr:col>2</xdr:col>
      <xdr:colOff>431872</xdr:colOff>
      <xdr:row>65</xdr:row>
      <xdr:rowOff>57070</xdr:rowOff>
    </xdr:to>
    <xdr:sp macro="" textlink="">
      <xdr:nvSpPr>
        <xdr:cNvPr id="13" name="Forma libre 12">
          <a:hlinkClick xmlns:r="http://schemas.openxmlformats.org/officeDocument/2006/relationships" r:id="rId25"/>
          <a:extLst>
            <a:ext uri="{FF2B5EF4-FFF2-40B4-BE49-F238E27FC236}">
              <a16:creationId xmlns:a16="http://schemas.microsoft.com/office/drawing/2014/main" xmlns="" id="{00000000-0008-0000-0000-00000D000000}"/>
            </a:ext>
          </a:extLst>
        </xdr:cNvPr>
        <xdr:cNvSpPr/>
      </xdr:nvSpPr>
      <xdr:spPr>
        <a:xfrm>
          <a:off x="1236890" y="11847881"/>
          <a:ext cx="414182" cy="591689"/>
        </a:xfrm>
        <a:custGeom>
          <a:avLst/>
          <a:gdLst>
            <a:gd name="connsiteX0" fmla="*/ 0 w 591688"/>
            <a:gd name="connsiteY0" fmla="*/ 0 h 414182"/>
            <a:gd name="connsiteX1" fmla="*/ 384597 w 591688"/>
            <a:gd name="connsiteY1" fmla="*/ 0 h 414182"/>
            <a:gd name="connsiteX2" fmla="*/ 591688 w 591688"/>
            <a:gd name="connsiteY2" fmla="*/ 207091 h 414182"/>
            <a:gd name="connsiteX3" fmla="*/ 384597 w 591688"/>
            <a:gd name="connsiteY3" fmla="*/ 414182 h 414182"/>
            <a:gd name="connsiteX4" fmla="*/ 0 w 591688"/>
            <a:gd name="connsiteY4" fmla="*/ 414182 h 414182"/>
            <a:gd name="connsiteX5" fmla="*/ 207091 w 591688"/>
            <a:gd name="connsiteY5" fmla="*/ 207091 h 414182"/>
            <a:gd name="connsiteX6" fmla="*/ 0 w 591688"/>
            <a:gd name="connsiteY6" fmla="*/ 0 h 4141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91688" h="414182">
              <a:moveTo>
                <a:pt x="591687" y="0"/>
              </a:moveTo>
              <a:lnTo>
                <a:pt x="591687" y="269218"/>
              </a:lnTo>
              <a:lnTo>
                <a:pt x="295844" y="414182"/>
              </a:lnTo>
              <a:lnTo>
                <a:pt x="1" y="269218"/>
              </a:lnTo>
              <a:lnTo>
                <a:pt x="1" y="0"/>
              </a:lnTo>
              <a:lnTo>
                <a:pt x="295844" y="144964"/>
              </a:lnTo>
              <a:lnTo>
                <a:pt x="591687" y="0"/>
              </a:lnTo>
              <a:close/>
            </a:path>
          </a:pathLst>
        </a:custGeom>
      </xdr:spPr>
      <xdr:style>
        <a:lnRef idx="2">
          <a:schemeClr val="accen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6985" tIns="214077" rIns="6985" bIns="214076" numCol="1" spcCol="1270" anchor="ctr" anchorCtr="0">
          <a:noAutofit/>
        </a:bodyPr>
        <a:lstStyle/>
        <a:p>
          <a:pPr lvl="0" algn="ctr" defTabSz="488950">
            <a:lnSpc>
              <a:spcPct val="90000"/>
            </a:lnSpc>
            <a:spcBef>
              <a:spcPct val="0"/>
            </a:spcBef>
            <a:spcAft>
              <a:spcPct val="35000"/>
            </a:spcAft>
          </a:pPr>
          <a:r>
            <a:rPr lang="es-CO" sz="1100" kern="1200"/>
            <a:t>1</a:t>
          </a:r>
        </a:p>
      </xdr:txBody>
    </xdr:sp>
    <xdr:clientData/>
  </xdr:twoCellAnchor>
  <xdr:twoCellAnchor>
    <xdr:from>
      <xdr:col>2</xdr:col>
      <xdr:colOff>431871</xdr:colOff>
      <xdr:row>62</xdr:row>
      <xdr:rowOff>32098</xdr:rowOff>
    </xdr:from>
    <xdr:to>
      <xdr:col>10</xdr:col>
      <xdr:colOff>78921</xdr:colOff>
      <xdr:row>64</xdr:row>
      <xdr:rowOff>83363</xdr:rowOff>
    </xdr:to>
    <xdr:sp macro="" textlink="">
      <xdr:nvSpPr>
        <xdr:cNvPr id="14" name="Forma libre 13">
          <a:extLst>
            <a:ext uri="{FF2B5EF4-FFF2-40B4-BE49-F238E27FC236}">
              <a16:creationId xmlns:a16="http://schemas.microsoft.com/office/drawing/2014/main" xmlns="" id="{00000000-0008-0000-0000-00000E000000}"/>
            </a:ext>
          </a:extLst>
        </xdr:cNvPr>
        <xdr:cNvSpPr/>
      </xdr:nvSpPr>
      <xdr:spPr>
        <a:xfrm>
          <a:off x="1651071" y="11843098"/>
          <a:ext cx="4523850" cy="432265"/>
        </a:xfrm>
        <a:custGeom>
          <a:avLst/>
          <a:gdLst>
            <a:gd name="connsiteX0" fmla="*/ 72045 w 432264"/>
            <a:gd name="connsiteY0" fmla="*/ 0 h 4523849"/>
            <a:gd name="connsiteX1" fmla="*/ 360219 w 432264"/>
            <a:gd name="connsiteY1" fmla="*/ 0 h 4523849"/>
            <a:gd name="connsiteX2" fmla="*/ 432264 w 432264"/>
            <a:gd name="connsiteY2" fmla="*/ 72045 h 4523849"/>
            <a:gd name="connsiteX3" fmla="*/ 432264 w 432264"/>
            <a:gd name="connsiteY3" fmla="*/ 4523849 h 4523849"/>
            <a:gd name="connsiteX4" fmla="*/ 432264 w 432264"/>
            <a:gd name="connsiteY4" fmla="*/ 4523849 h 4523849"/>
            <a:gd name="connsiteX5" fmla="*/ 0 w 432264"/>
            <a:gd name="connsiteY5" fmla="*/ 4523849 h 4523849"/>
            <a:gd name="connsiteX6" fmla="*/ 0 w 432264"/>
            <a:gd name="connsiteY6" fmla="*/ 4523849 h 4523849"/>
            <a:gd name="connsiteX7" fmla="*/ 0 w 432264"/>
            <a:gd name="connsiteY7" fmla="*/ 72045 h 4523849"/>
            <a:gd name="connsiteX8" fmla="*/ 72045 w 432264"/>
            <a:gd name="connsiteY8" fmla="*/ 0 h 45238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432264" h="4523849">
              <a:moveTo>
                <a:pt x="432264" y="753989"/>
              </a:moveTo>
              <a:lnTo>
                <a:pt x="432264" y="3769860"/>
              </a:lnTo>
              <a:cubicBezTo>
                <a:pt x="432264" y="4186270"/>
                <a:pt x="429182" y="4523844"/>
                <a:pt x="425380" y="4523844"/>
              </a:cubicBezTo>
              <a:lnTo>
                <a:pt x="0" y="4523844"/>
              </a:lnTo>
              <a:lnTo>
                <a:pt x="0" y="4523844"/>
              </a:lnTo>
              <a:lnTo>
                <a:pt x="0" y="5"/>
              </a:lnTo>
              <a:lnTo>
                <a:pt x="0" y="5"/>
              </a:lnTo>
              <a:lnTo>
                <a:pt x="425380" y="5"/>
              </a:lnTo>
              <a:cubicBezTo>
                <a:pt x="429182" y="5"/>
                <a:pt x="432264" y="337579"/>
                <a:pt x="432264" y="753989"/>
              </a:cubicBezTo>
              <a:close/>
            </a:path>
          </a:pathLst>
        </a:custGeom>
        <a:solidFill>
          <a:schemeClr val="accent4">
            <a:lumMod val="60000"/>
            <a:lumOff val="40000"/>
            <a:alpha val="90000"/>
          </a:schemeClr>
        </a:solidFill>
      </xdr:spPr>
      <xdr:style>
        <a:lnRef idx="2">
          <a:schemeClr val="accent1">
            <a:hueOff val="0"/>
            <a:satOff val="0"/>
            <a:lumOff val="0"/>
            <a:alphaOff val="0"/>
          </a:schemeClr>
        </a:lnRef>
        <a:fillRef idx="1">
          <a:scrgbClr r="0" g="0" b="0"/>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99569" tIns="29991" rIns="29991" bIns="29992" numCol="1" spcCol="1270" anchor="ctr" anchorCtr="0">
          <a:noAutofit/>
        </a:bodyPr>
        <a:lstStyle/>
        <a:p>
          <a:pPr marL="114300" lvl="1" indent="-114300" algn="l" defTabSz="622300">
            <a:lnSpc>
              <a:spcPct val="90000"/>
            </a:lnSpc>
            <a:spcBef>
              <a:spcPct val="0"/>
            </a:spcBef>
            <a:spcAft>
              <a:spcPct val="15000"/>
            </a:spcAft>
            <a:buChar char="••"/>
          </a:pPr>
          <a:r>
            <a:rPr lang="es-CO" sz="1400" b="1" kern="1200"/>
            <a:t>AUTO EVALUACION</a:t>
          </a:r>
          <a:r>
            <a:rPr lang="es-CO" sz="1000" b="1" kern="1200"/>
            <a:t>: Estandares asistenciales del Manual de Estandares de Acreditacion aplicables a la sede</a:t>
          </a:r>
        </a:p>
      </xdr:txBody>
    </xdr:sp>
    <xdr:clientData/>
  </xdr:twoCellAnchor>
  <xdr:twoCellAnchor>
    <xdr:from>
      <xdr:col>2</xdr:col>
      <xdr:colOff>17690</xdr:colOff>
      <xdr:row>64</xdr:row>
      <xdr:rowOff>182048</xdr:rowOff>
    </xdr:from>
    <xdr:to>
      <xdr:col>2</xdr:col>
      <xdr:colOff>431872</xdr:colOff>
      <xdr:row>68</xdr:row>
      <xdr:rowOff>11736</xdr:rowOff>
    </xdr:to>
    <xdr:sp macro="" textlink="">
      <xdr:nvSpPr>
        <xdr:cNvPr id="15" name="Forma libre 14">
          <a:hlinkClick xmlns:r="http://schemas.openxmlformats.org/officeDocument/2006/relationships" r:id="rId26"/>
          <a:extLst>
            <a:ext uri="{FF2B5EF4-FFF2-40B4-BE49-F238E27FC236}">
              <a16:creationId xmlns:a16="http://schemas.microsoft.com/office/drawing/2014/main" xmlns="" id="{00000000-0008-0000-0000-00000F000000}"/>
            </a:ext>
          </a:extLst>
        </xdr:cNvPr>
        <xdr:cNvSpPr/>
      </xdr:nvSpPr>
      <xdr:spPr>
        <a:xfrm>
          <a:off x="1236890" y="12374048"/>
          <a:ext cx="414182" cy="591688"/>
        </a:xfrm>
        <a:custGeom>
          <a:avLst/>
          <a:gdLst>
            <a:gd name="connsiteX0" fmla="*/ 0 w 591688"/>
            <a:gd name="connsiteY0" fmla="*/ 0 h 414182"/>
            <a:gd name="connsiteX1" fmla="*/ 384597 w 591688"/>
            <a:gd name="connsiteY1" fmla="*/ 0 h 414182"/>
            <a:gd name="connsiteX2" fmla="*/ 591688 w 591688"/>
            <a:gd name="connsiteY2" fmla="*/ 207091 h 414182"/>
            <a:gd name="connsiteX3" fmla="*/ 384597 w 591688"/>
            <a:gd name="connsiteY3" fmla="*/ 414182 h 414182"/>
            <a:gd name="connsiteX4" fmla="*/ 0 w 591688"/>
            <a:gd name="connsiteY4" fmla="*/ 414182 h 414182"/>
            <a:gd name="connsiteX5" fmla="*/ 207091 w 591688"/>
            <a:gd name="connsiteY5" fmla="*/ 207091 h 414182"/>
            <a:gd name="connsiteX6" fmla="*/ 0 w 591688"/>
            <a:gd name="connsiteY6" fmla="*/ 0 h 4141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91688" h="414182">
              <a:moveTo>
                <a:pt x="591687" y="0"/>
              </a:moveTo>
              <a:lnTo>
                <a:pt x="591687" y="269218"/>
              </a:lnTo>
              <a:lnTo>
                <a:pt x="295844" y="414182"/>
              </a:lnTo>
              <a:lnTo>
                <a:pt x="1" y="269218"/>
              </a:lnTo>
              <a:lnTo>
                <a:pt x="1" y="0"/>
              </a:lnTo>
              <a:lnTo>
                <a:pt x="295844" y="144964"/>
              </a:lnTo>
              <a:lnTo>
                <a:pt x="591687" y="0"/>
              </a:lnTo>
              <a:close/>
            </a:path>
          </a:pathLst>
        </a:custGeom>
      </xdr:spPr>
      <xdr:style>
        <a:lnRef idx="2">
          <a:schemeClr val="accen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6985" tIns="214076" rIns="6985" bIns="214076" numCol="1" spcCol="1270" anchor="ctr" anchorCtr="0">
          <a:noAutofit/>
        </a:bodyPr>
        <a:lstStyle/>
        <a:p>
          <a:pPr lvl="0" algn="ctr" defTabSz="488950">
            <a:lnSpc>
              <a:spcPct val="90000"/>
            </a:lnSpc>
            <a:spcBef>
              <a:spcPct val="0"/>
            </a:spcBef>
            <a:spcAft>
              <a:spcPct val="35000"/>
            </a:spcAft>
          </a:pPr>
          <a:r>
            <a:rPr lang="es-CO" sz="1100" b="1" kern="1200"/>
            <a:t>2</a:t>
          </a:r>
        </a:p>
      </xdr:txBody>
    </xdr:sp>
    <xdr:clientData/>
  </xdr:twoCellAnchor>
  <xdr:twoCellAnchor>
    <xdr:from>
      <xdr:col>2</xdr:col>
      <xdr:colOff>431872</xdr:colOff>
      <xdr:row>64</xdr:row>
      <xdr:rowOff>182049</xdr:rowOff>
    </xdr:from>
    <xdr:to>
      <xdr:col>10</xdr:col>
      <xdr:colOff>78921</xdr:colOff>
      <xdr:row>66</xdr:row>
      <xdr:rowOff>185646</xdr:rowOff>
    </xdr:to>
    <xdr:sp macro="" textlink="">
      <xdr:nvSpPr>
        <xdr:cNvPr id="16" name="Forma libre 15">
          <a:extLst>
            <a:ext uri="{FF2B5EF4-FFF2-40B4-BE49-F238E27FC236}">
              <a16:creationId xmlns:a16="http://schemas.microsoft.com/office/drawing/2014/main" xmlns="" id="{00000000-0008-0000-0000-000010000000}"/>
            </a:ext>
          </a:extLst>
        </xdr:cNvPr>
        <xdr:cNvSpPr/>
      </xdr:nvSpPr>
      <xdr:spPr>
        <a:xfrm>
          <a:off x="1651072" y="12374049"/>
          <a:ext cx="4523849" cy="384597"/>
        </a:xfrm>
        <a:custGeom>
          <a:avLst/>
          <a:gdLst>
            <a:gd name="connsiteX0" fmla="*/ 64101 w 384597"/>
            <a:gd name="connsiteY0" fmla="*/ 0 h 4523849"/>
            <a:gd name="connsiteX1" fmla="*/ 320496 w 384597"/>
            <a:gd name="connsiteY1" fmla="*/ 0 h 4523849"/>
            <a:gd name="connsiteX2" fmla="*/ 384597 w 384597"/>
            <a:gd name="connsiteY2" fmla="*/ 64101 h 4523849"/>
            <a:gd name="connsiteX3" fmla="*/ 384597 w 384597"/>
            <a:gd name="connsiteY3" fmla="*/ 4523849 h 4523849"/>
            <a:gd name="connsiteX4" fmla="*/ 384597 w 384597"/>
            <a:gd name="connsiteY4" fmla="*/ 4523849 h 4523849"/>
            <a:gd name="connsiteX5" fmla="*/ 0 w 384597"/>
            <a:gd name="connsiteY5" fmla="*/ 4523849 h 4523849"/>
            <a:gd name="connsiteX6" fmla="*/ 0 w 384597"/>
            <a:gd name="connsiteY6" fmla="*/ 4523849 h 4523849"/>
            <a:gd name="connsiteX7" fmla="*/ 0 w 384597"/>
            <a:gd name="connsiteY7" fmla="*/ 64101 h 4523849"/>
            <a:gd name="connsiteX8" fmla="*/ 64101 w 384597"/>
            <a:gd name="connsiteY8" fmla="*/ 0 h 45238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84597" h="4523849">
              <a:moveTo>
                <a:pt x="384597" y="753996"/>
              </a:moveTo>
              <a:lnTo>
                <a:pt x="384597" y="3769853"/>
              </a:lnTo>
              <a:cubicBezTo>
                <a:pt x="384597" y="4186270"/>
                <a:pt x="382157" y="4523843"/>
                <a:pt x="379147" y="4523843"/>
              </a:cubicBezTo>
              <a:lnTo>
                <a:pt x="0" y="4523843"/>
              </a:lnTo>
              <a:lnTo>
                <a:pt x="0" y="4523843"/>
              </a:lnTo>
              <a:lnTo>
                <a:pt x="0" y="6"/>
              </a:lnTo>
              <a:lnTo>
                <a:pt x="0" y="6"/>
              </a:lnTo>
              <a:lnTo>
                <a:pt x="379147" y="6"/>
              </a:lnTo>
              <a:cubicBezTo>
                <a:pt x="382157" y="6"/>
                <a:pt x="384597" y="337579"/>
                <a:pt x="384597" y="753996"/>
              </a:cubicBezTo>
              <a:close/>
            </a:path>
          </a:pathLst>
        </a:custGeom>
        <a:solidFill>
          <a:schemeClr val="accent6">
            <a:lumMod val="60000"/>
            <a:lumOff val="40000"/>
            <a:alpha val="90000"/>
          </a:schemeClr>
        </a:solidFill>
      </xdr:spPr>
      <xdr:style>
        <a:lnRef idx="2">
          <a:schemeClr val="accent1">
            <a:hueOff val="0"/>
            <a:satOff val="0"/>
            <a:lumOff val="0"/>
            <a:alphaOff val="0"/>
          </a:schemeClr>
        </a:lnRef>
        <a:fillRef idx="1">
          <a:scrgbClr r="0" g="0" b="0"/>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99568" tIns="27664" rIns="27664" bIns="27664" numCol="1" spcCol="1270" anchor="ctr" anchorCtr="0">
          <a:noAutofit/>
        </a:bodyPr>
        <a:lstStyle/>
        <a:p>
          <a:pPr marL="114300" lvl="1" indent="-114300" algn="l" defTabSz="622300">
            <a:lnSpc>
              <a:spcPct val="90000"/>
            </a:lnSpc>
            <a:spcBef>
              <a:spcPct val="0"/>
            </a:spcBef>
            <a:spcAft>
              <a:spcPct val="15000"/>
            </a:spcAft>
            <a:buChar char="••"/>
          </a:pPr>
          <a:r>
            <a:rPr lang="es-CO" sz="1400" b="1" kern="1200"/>
            <a:t>LISTADO DE PROCESOS A PRIORIZAR</a:t>
          </a:r>
        </a:p>
      </xdr:txBody>
    </xdr:sp>
    <xdr:clientData/>
  </xdr:twoCellAnchor>
  <xdr:twoCellAnchor>
    <xdr:from>
      <xdr:col>2</xdr:col>
      <xdr:colOff>17690</xdr:colOff>
      <xdr:row>67</xdr:row>
      <xdr:rowOff>136714</xdr:rowOff>
    </xdr:from>
    <xdr:to>
      <xdr:col>2</xdr:col>
      <xdr:colOff>431872</xdr:colOff>
      <xdr:row>70</xdr:row>
      <xdr:rowOff>156902</xdr:rowOff>
    </xdr:to>
    <xdr:sp macro="" textlink="">
      <xdr:nvSpPr>
        <xdr:cNvPr id="17" name="Forma libre 16">
          <a:hlinkClick xmlns:r="http://schemas.openxmlformats.org/officeDocument/2006/relationships" r:id="rId27"/>
          <a:extLst>
            <a:ext uri="{FF2B5EF4-FFF2-40B4-BE49-F238E27FC236}">
              <a16:creationId xmlns:a16="http://schemas.microsoft.com/office/drawing/2014/main" xmlns="" id="{00000000-0008-0000-0000-000011000000}"/>
            </a:ext>
          </a:extLst>
        </xdr:cNvPr>
        <xdr:cNvSpPr/>
      </xdr:nvSpPr>
      <xdr:spPr>
        <a:xfrm>
          <a:off x="1236890" y="12900214"/>
          <a:ext cx="414182" cy="591688"/>
        </a:xfrm>
        <a:custGeom>
          <a:avLst/>
          <a:gdLst>
            <a:gd name="connsiteX0" fmla="*/ 0 w 591688"/>
            <a:gd name="connsiteY0" fmla="*/ 0 h 414182"/>
            <a:gd name="connsiteX1" fmla="*/ 384597 w 591688"/>
            <a:gd name="connsiteY1" fmla="*/ 0 h 414182"/>
            <a:gd name="connsiteX2" fmla="*/ 591688 w 591688"/>
            <a:gd name="connsiteY2" fmla="*/ 207091 h 414182"/>
            <a:gd name="connsiteX3" fmla="*/ 384597 w 591688"/>
            <a:gd name="connsiteY3" fmla="*/ 414182 h 414182"/>
            <a:gd name="connsiteX4" fmla="*/ 0 w 591688"/>
            <a:gd name="connsiteY4" fmla="*/ 414182 h 414182"/>
            <a:gd name="connsiteX5" fmla="*/ 207091 w 591688"/>
            <a:gd name="connsiteY5" fmla="*/ 207091 h 414182"/>
            <a:gd name="connsiteX6" fmla="*/ 0 w 591688"/>
            <a:gd name="connsiteY6" fmla="*/ 0 h 4141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91688" h="414182">
              <a:moveTo>
                <a:pt x="591687" y="0"/>
              </a:moveTo>
              <a:lnTo>
                <a:pt x="591687" y="269218"/>
              </a:lnTo>
              <a:lnTo>
                <a:pt x="295844" y="414182"/>
              </a:lnTo>
              <a:lnTo>
                <a:pt x="1" y="269218"/>
              </a:lnTo>
              <a:lnTo>
                <a:pt x="1" y="0"/>
              </a:lnTo>
              <a:lnTo>
                <a:pt x="295844" y="144964"/>
              </a:lnTo>
              <a:lnTo>
                <a:pt x="591687" y="0"/>
              </a:lnTo>
              <a:close/>
            </a:path>
          </a:pathLst>
        </a:custGeom>
      </xdr:spPr>
      <xdr:style>
        <a:lnRef idx="2">
          <a:schemeClr val="accen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6985" tIns="214076" rIns="6985" bIns="214076" numCol="1" spcCol="1270" anchor="ctr" anchorCtr="0">
          <a:noAutofit/>
        </a:bodyPr>
        <a:lstStyle/>
        <a:p>
          <a:pPr lvl="0" algn="ctr" defTabSz="488950">
            <a:lnSpc>
              <a:spcPct val="90000"/>
            </a:lnSpc>
            <a:spcBef>
              <a:spcPct val="0"/>
            </a:spcBef>
            <a:spcAft>
              <a:spcPct val="35000"/>
            </a:spcAft>
          </a:pPr>
          <a:r>
            <a:rPr lang="es-CO" sz="1100" b="1" kern="1200"/>
            <a:t>3</a:t>
          </a:r>
        </a:p>
      </xdr:txBody>
    </xdr:sp>
    <xdr:clientData/>
  </xdr:twoCellAnchor>
  <xdr:twoCellAnchor>
    <xdr:from>
      <xdr:col>2</xdr:col>
      <xdr:colOff>431872</xdr:colOff>
      <xdr:row>67</xdr:row>
      <xdr:rowOff>136715</xdr:rowOff>
    </xdr:from>
    <xdr:to>
      <xdr:col>10</xdr:col>
      <xdr:colOff>78921</xdr:colOff>
      <xdr:row>69</xdr:row>
      <xdr:rowOff>140312</xdr:rowOff>
    </xdr:to>
    <xdr:sp macro="" textlink="">
      <xdr:nvSpPr>
        <xdr:cNvPr id="18" name="Forma libre 17">
          <a:extLst>
            <a:ext uri="{FF2B5EF4-FFF2-40B4-BE49-F238E27FC236}">
              <a16:creationId xmlns:a16="http://schemas.microsoft.com/office/drawing/2014/main" xmlns="" id="{00000000-0008-0000-0000-000012000000}"/>
            </a:ext>
          </a:extLst>
        </xdr:cNvPr>
        <xdr:cNvSpPr/>
      </xdr:nvSpPr>
      <xdr:spPr>
        <a:xfrm>
          <a:off x="1651072" y="12900215"/>
          <a:ext cx="4523849" cy="384597"/>
        </a:xfrm>
        <a:custGeom>
          <a:avLst/>
          <a:gdLst>
            <a:gd name="connsiteX0" fmla="*/ 64101 w 384597"/>
            <a:gd name="connsiteY0" fmla="*/ 0 h 4523849"/>
            <a:gd name="connsiteX1" fmla="*/ 320496 w 384597"/>
            <a:gd name="connsiteY1" fmla="*/ 0 h 4523849"/>
            <a:gd name="connsiteX2" fmla="*/ 384597 w 384597"/>
            <a:gd name="connsiteY2" fmla="*/ 64101 h 4523849"/>
            <a:gd name="connsiteX3" fmla="*/ 384597 w 384597"/>
            <a:gd name="connsiteY3" fmla="*/ 4523849 h 4523849"/>
            <a:gd name="connsiteX4" fmla="*/ 384597 w 384597"/>
            <a:gd name="connsiteY4" fmla="*/ 4523849 h 4523849"/>
            <a:gd name="connsiteX5" fmla="*/ 0 w 384597"/>
            <a:gd name="connsiteY5" fmla="*/ 4523849 h 4523849"/>
            <a:gd name="connsiteX6" fmla="*/ 0 w 384597"/>
            <a:gd name="connsiteY6" fmla="*/ 4523849 h 4523849"/>
            <a:gd name="connsiteX7" fmla="*/ 0 w 384597"/>
            <a:gd name="connsiteY7" fmla="*/ 64101 h 4523849"/>
            <a:gd name="connsiteX8" fmla="*/ 64101 w 384597"/>
            <a:gd name="connsiteY8" fmla="*/ 0 h 45238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84597" h="4523849">
              <a:moveTo>
                <a:pt x="384597" y="753996"/>
              </a:moveTo>
              <a:lnTo>
                <a:pt x="384597" y="3769853"/>
              </a:lnTo>
              <a:cubicBezTo>
                <a:pt x="384597" y="4186270"/>
                <a:pt x="382157" y="4523843"/>
                <a:pt x="379147" y="4523843"/>
              </a:cubicBezTo>
              <a:lnTo>
                <a:pt x="0" y="4523843"/>
              </a:lnTo>
              <a:lnTo>
                <a:pt x="0" y="4523843"/>
              </a:lnTo>
              <a:lnTo>
                <a:pt x="0" y="6"/>
              </a:lnTo>
              <a:lnTo>
                <a:pt x="0" y="6"/>
              </a:lnTo>
              <a:lnTo>
                <a:pt x="379147" y="6"/>
              </a:lnTo>
              <a:cubicBezTo>
                <a:pt x="382157" y="6"/>
                <a:pt x="384597" y="337579"/>
                <a:pt x="384597" y="753996"/>
              </a:cubicBezTo>
              <a:close/>
            </a:path>
          </a:pathLst>
        </a:custGeom>
        <a:solidFill>
          <a:schemeClr val="accent2">
            <a:lumMod val="60000"/>
            <a:lumOff val="40000"/>
            <a:alpha val="90000"/>
          </a:schemeClr>
        </a:solidFill>
      </xdr:spPr>
      <xdr:style>
        <a:lnRef idx="2">
          <a:schemeClr val="accent1">
            <a:hueOff val="0"/>
            <a:satOff val="0"/>
            <a:lumOff val="0"/>
            <a:alphaOff val="0"/>
          </a:schemeClr>
        </a:lnRef>
        <a:fillRef idx="1">
          <a:scrgbClr r="0" g="0" b="0"/>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99568" tIns="27664" rIns="27664" bIns="27664" numCol="1" spcCol="1270" anchor="ctr" anchorCtr="0">
          <a:noAutofit/>
        </a:bodyPr>
        <a:lstStyle/>
        <a:p>
          <a:pPr marL="114300" lvl="1" indent="-114300" algn="l" defTabSz="622300">
            <a:lnSpc>
              <a:spcPct val="90000"/>
            </a:lnSpc>
            <a:spcBef>
              <a:spcPct val="0"/>
            </a:spcBef>
            <a:spcAft>
              <a:spcPct val="15000"/>
            </a:spcAft>
            <a:buChar char="••"/>
          </a:pPr>
          <a:r>
            <a:rPr lang="es-CO" sz="1400" b="1" kern="1200"/>
            <a:t>PRIORIZACION</a:t>
          </a:r>
        </a:p>
        <a:p>
          <a:pPr marL="57150" lvl="1" indent="-57150" algn="l" defTabSz="444500">
            <a:lnSpc>
              <a:spcPct val="90000"/>
            </a:lnSpc>
            <a:spcBef>
              <a:spcPct val="0"/>
            </a:spcBef>
            <a:spcAft>
              <a:spcPct val="15000"/>
            </a:spcAft>
            <a:buChar char="••"/>
          </a:pPr>
          <a:r>
            <a:rPr lang="es-CO" sz="1000" b="1" kern="1200"/>
            <a:t>MATRIZ DE PRIORIZACION</a:t>
          </a:r>
        </a:p>
      </xdr:txBody>
    </xdr:sp>
    <xdr:clientData/>
  </xdr:twoCellAnchor>
  <xdr:twoCellAnchor>
    <xdr:from>
      <xdr:col>2</xdr:col>
      <xdr:colOff>17690</xdr:colOff>
      <xdr:row>70</xdr:row>
      <xdr:rowOff>91380</xdr:rowOff>
    </xdr:from>
    <xdr:to>
      <xdr:col>2</xdr:col>
      <xdr:colOff>431872</xdr:colOff>
      <xdr:row>73</xdr:row>
      <xdr:rowOff>111568</xdr:rowOff>
    </xdr:to>
    <xdr:sp macro="" textlink="">
      <xdr:nvSpPr>
        <xdr:cNvPr id="19" name="Forma libre 18">
          <a:hlinkClick xmlns:r="http://schemas.openxmlformats.org/officeDocument/2006/relationships" r:id="rId28"/>
          <a:extLst>
            <a:ext uri="{FF2B5EF4-FFF2-40B4-BE49-F238E27FC236}">
              <a16:creationId xmlns:a16="http://schemas.microsoft.com/office/drawing/2014/main" xmlns="" id="{00000000-0008-0000-0000-000013000000}"/>
            </a:ext>
          </a:extLst>
        </xdr:cNvPr>
        <xdr:cNvSpPr/>
      </xdr:nvSpPr>
      <xdr:spPr>
        <a:xfrm>
          <a:off x="1236890" y="13426380"/>
          <a:ext cx="414182" cy="591688"/>
        </a:xfrm>
        <a:custGeom>
          <a:avLst/>
          <a:gdLst>
            <a:gd name="connsiteX0" fmla="*/ 0 w 591688"/>
            <a:gd name="connsiteY0" fmla="*/ 0 h 414182"/>
            <a:gd name="connsiteX1" fmla="*/ 384597 w 591688"/>
            <a:gd name="connsiteY1" fmla="*/ 0 h 414182"/>
            <a:gd name="connsiteX2" fmla="*/ 591688 w 591688"/>
            <a:gd name="connsiteY2" fmla="*/ 207091 h 414182"/>
            <a:gd name="connsiteX3" fmla="*/ 384597 w 591688"/>
            <a:gd name="connsiteY3" fmla="*/ 414182 h 414182"/>
            <a:gd name="connsiteX4" fmla="*/ 0 w 591688"/>
            <a:gd name="connsiteY4" fmla="*/ 414182 h 414182"/>
            <a:gd name="connsiteX5" fmla="*/ 207091 w 591688"/>
            <a:gd name="connsiteY5" fmla="*/ 207091 h 414182"/>
            <a:gd name="connsiteX6" fmla="*/ 0 w 591688"/>
            <a:gd name="connsiteY6" fmla="*/ 0 h 4141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91688" h="414182">
              <a:moveTo>
                <a:pt x="591687" y="0"/>
              </a:moveTo>
              <a:lnTo>
                <a:pt x="591687" y="269218"/>
              </a:lnTo>
              <a:lnTo>
                <a:pt x="295844" y="414182"/>
              </a:lnTo>
              <a:lnTo>
                <a:pt x="1" y="269218"/>
              </a:lnTo>
              <a:lnTo>
                <a:pt x="1" y="0"/>
              </a:lnTo>
              <a:lnTo>
                <a:pt x="295844" y="144964"/>
              </a:lnTo>
              <a:lnTo>
                <a:pt x="591687" y="0"/>
              </a:lnTo>
              <a:close/>
            </a:path>
          </a:pathLst>
        </a:custGeom>
      </xdr:spPr>
      <xdr:style>
        <a:lnRef idx="2">
          <a:schemeClr val="accen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txBody>
        <a:bodyPr spcFirstLastPara="0" vert="horz" wrap="square" lIns="6985" tIns="214076" rIns="6985" bIns="214076" numCol="1" spcCol="1270" anchor="ctr" anchorCtr="0">
          <a:noAutofit/>
        </a:bodyPr>
        <a:lstStyle/>
        <a:p>
          <a:pPr lvl="0" algn="ctr" defTabSz="488950">
            <a:lnSpc>
              <a:spcPct val="90000"/>
            </a:lnSpc>
            <a:spcBef>
              <a:spcPct val="0"/>
            </a:spcBef>
            <a:spcAft>
              <a:spcPct val="35000"/>
            </a:spcAft>
          </a:pPr>
          <a:r>
            <a:rPr lang="es-CO" sz="1100" b="1" kern="1200"/>
            <a:t>4</a:t>
          </a:r>
        </a:p>
      </xdr:txBody>
    </xdr:sp>
    <xdr:clientData/>
  </xdr:twoCellAnchor>
  <xdr:twoCellAnchor>
    <xdr:from>
      <xdr:col>2</xdr:col>
      <xdr:colOff>431872</xdr:colOff>
      <xdr:row>70</xdr:row>
      <xdr:rowOff>91380</xdr:rowOff>
    </xdr:from>
    <xdr:to>
      <xdr:col>10</xdr:col>
      <xdr:colOff>78921</xdr:colOff>
      <xdr:row>72</xdr:row>
      <xdr:rowOff>94978</xdr:rowOff>
    </xdr:to>
    <xdr:sp macro="" textlink="">
      <xdr:nvSpPr>
        <xdr:cNvPr id="20" name="Forma libre 19">
          <a:extLst>
            <a:ext uri="{FF2B5EF4-FFF2-40B4-BE49-F238E27FC236}">
              <a16:creationId xmlns:a16="http://schemas.microsoft.com/office/drawing/2014/main" xmlns="" id="{00000000-0008-0000-0000-000014000000}"/>
            </a:ext>
          </a:extLst>
        </xdr:cNvPr>
        <xdr:cNvSpPr/>
      </xdr:nvSpPr>
      <xdr:spPr>
        <a:xfrm>
          <a:off x="1651072" y="13426380"/>
          <a:ext cx="4523849" cy="384598"/>
        </a:xfrm>
        <a:custGeom>
          <a:avLst/>
          <a:gdLst>
            <a:gd name="connsiteX0" fmla="*/ 64101 w 384597"/>
            <a:gd name="connsiteY0" fmla="*/ 0 h 4523849"/>
            <a:gd name="connsiteX1" fmla="*/ 320496 w 384597"/>
            <a:gd name="connsiteY1" fmla="*/ 0 h 4523849"/>
            <a:gd name="connsiteX2" fmla="*/ 384597 w 384597"/>
            <a:gd name="connsiteY2" fmla="*/ 64101 h 4523849"/>
            <a:gd name="connsiteX3" fmla="*/ 384597 w 384597"/>
            <a:gd name="connsiteY3" fmla="*/ 4523849 h 4523849"/>
            <a:gd name="connsiteX4" fmla="*/ 384597 w 384597"/>
            <a:gd name="connsiteY4" fmla="*/ 4523849 h 4523849"/>
            <a:gd name="connsiteX5" fmla="*/ 0 w 384597"/>
            <a:gd name="connsiteY5" fmla="*/ 4523849 h 4523849"/>
            <a:gd name="connsiteX6" fmla="*/ 0 w 384597"/>
            <a:gd name="connsiteY6" fmla="*/ 4523849 h 4523849"/>
            <a:gd name="connsiteX7" fmla="*/ 0 w 384597"/>
            <a:gd name="connsiteY7" fmla="*/ 64101 h 4523849"/>
            <a:gd name="connsiteX8" fmla="*/ 64101 w 384597"/>
            <a:gd name="connsiteY8" fmla="*/ 0 h 45238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84597" h="4523849">
              <a:moveTo>
                <a:pt x="384597" y="753996"/>
              </a:moveTo>
              <a:lnTo>
                <a:pt x="384597" y="3769853"/>
              </a:lnTo>
              <a:cubicBezTo>
                <a:pt x="384597" y="4186270"/>
                <a:pt x="382157" y="4523843"/>
                <a:pt x="379147" y="4523843"/>
              </a:cubicBezTo>
              <a:lnTo>
                <a:pt x="0" y="4523843"/>
              </a:lnTo>
              <a:lnTo>
                <a:pt x="0" y="4523843"/>
              </a:lnTo>
              <a:lnTo>
                <a:pt x="0" y="6"/>
              </a:lnTo>
              <a:lnTo>
                <a:pt x="0" y="6"/>
              </a:lnTo>
              <a:lnTo>
                <a:pt x="379147" y="6"/>
              </a:lnTo>
              <a:cubicBezTo>
                <a:pt x="382157" y="6"/>
                <a:pt x="384597" y="337579"/>
                <a:pt x="384597" y="753996"/>
              </a:cubicBezTo>
              <a:close/>
            </a:path>
          </a:pathLst>
        </a:custGeom>
        <a:solidFill>
          <a:schemeClr val="accent3">
            <a:lumMod val="60000"/>
            <a:lumOff val="40000"/>
            <a:alpha val="90000"/>
          </a:schemeClr>
        </a:solidFill>
      </xdr:spPr>
      <xdr:style>
        <a:lnRef idx="2">
          <a:schemeClr val="accent1">
            <a:hueOff val="0"/>
            <a:satOff val="0"/>
            <a:lumOff val="0"/>
            <a:alphaOff val="0"/>
          </a:schemeClr>
        </a:lnRef>
        <a:fillRef idx="1">
          <a:scrgbClr r="0" g="0" b="0"/>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99568" tIns="27664" rIns="27664" bIns="27665" numCol="1" spcCol="1270" anchor="ctr" anchorCtr="0">
          <a:noAutofit/>
        </a:bodyPr>
        <a:lstStyle/>
        <a:p>
          <a:pPr marL="114300" lvl="1" indent="-114300" algn="l" defTabSz="622300">
            <a:lnSpc>
              <a:spcPct val="90000"/>
            </a:lnSpc>
            <a:spcBef>
              <a:spcPct val="0"/>
            </a:spcBef>
            <a:spcAft>
              <a:spcPct val="15000"/>
            </a:spcAft>
            <a:buChar char="••"/>
          </a:pPr>
          <a:endParaRPr lang="es-CO" sz="1400" b="1" kern="1200"/>
        </a:p>
        <a:p>
          <a:pPr marL="114300" lvl="1" indent="-114300" algn="l" defTabSz="622300">
            <a:lnSpc>
              <a:spcPct val="90000"/>
            </a:lnSpc>
            <a:spcBef>
              <a:spcPct val="0"/>
            </a:spcBef>
            <a:spcAft>
              <a:spcPct val="15000"/>
            </a:spcAft>
            <a:buChar char="••"/>
          </a:pPr>
          <a:r>
            <a:rPr lang="es-CO" sz="1400" b="1" kern="1200"/>
            <a:t>DEFINICION DE CALIDAD ESPERADA</a:t>
          </a:r>
        </a:p>
        <a:p>
          <a:pPr marL="57150" lvl="1" indent="-57150" algn="l" defTabSz="311150">
            <a:lnSpc>
              <a:spcPct val="90000"/>
            </a:lnSpc>
            <a:spcBef>
              <a:spcPct val="0"/>
            </a:spcBef>
            <a:spcAft>
              <a:spcPct val="15000"/>
            </a:spcAft>
            <a:buChar char="••"/>
          </a:pPr>
          <a:endParaRPr lang="es-CO" sz="700" kern="1200"/>
        </a:p>
        <a:p>
          <a:pPr marL="57150" lvl="1" indent="-57150" algn="l" defTabSz="311150">
            <a:lnSpc>
              <a:spcPct val="90000"/>
            </a:lnSpc>
            <a:spcBef>
              <a:spcPct val="0"/>
            </a:spcBef>
            <a:spcAft>
              <a:spcPct val="15000"/>
            </a:spcAft>
            <a:buChar char="••"/>
          </a:pPr>
          <a:endParaRPr lang="es-CO" sz="700" kern="1200"/>
        </a:p>
      </xdr:txBody>
    </xdr:sp>
    <xdr:clientData/>
  </xdr:twoCellAnchor>
  <xdr:twoCellAnchor>
    <xdr:from>
      <xdr:col>2</xdr:col>
      <xdr:colOff>17690</xdr:colOff>
      <xdr:row>73</xdr:row>
      <xdr:rowOff>46046</xdr:rowOff>
    </xdr:from>
    <xdr:to>
      <xdr:col>2</xdr:col>
      <xdr:colOff>431872</xdr:colOff>
      <xdr:row>76</xdr:row>
      <xdr:rowOff>66234</xdr:rowOff>
    </xdr:to>
    <xdr:sp macro="" textlink="">
      <xdr:nvSpPr>
        <xdr:cNvPr id="21" name="Forma libre 20">
          <a:hlinkClick xmlns:r="http://schemas.openxmlformats.org/officeDocument/2006/relationships" r:id="rId29"/>
          <a:extLst>
            <a:ext uri="{FF2B5EF4-FFF2-40B4-BE49-F238E27FC236}">
              <a16:creationId xmlns:a16="http://schemas.microsoft.com/office/drawing/2014/main" xmlns="" id="{00000000-0008-0000-0000-000015000000}"/>
            </a:ext>
          </a:extLst>
        </xdr:cNvPr>
        <xdr:cNvSpPr/>
      </xdr:nvSpPr>
      <xdr:spPr>
        <a:xfrm>
          <a:off x="1236890" y="13952546"/>
          <a:ext cx="414182" cy="591688"/>
        </a:xfrm>
        <a:custGeom>
          <a:avLst/>
          <a:gdLst>
            <a:gd name="connsiteX0" fmla="*/ 0 w 591688"/>
            <a:gd name="connsiteY0" fmla="*/ 0 h 414182"/>
            <a:gd name="connsiteX1" fmla="*/ 384597 w 591688"/>
            <a:gd name="connsiteY1" fmla="*/ 0 h 414182"/>
            <a:gd name="connsiteX2" fmla="*/ 591688 w 591688"/>
            <a:gd name="connsiteY2" fmla="*/ 207091 h 414182"/>
            <a:gd name="connsiteX3" fmla="*/ 384597 w 591688"/>
            <a:gd name="connsiteY3" fmla="*/ 414182 h 414182"/>
            <a:gd name="connsiteX4" fmla="*/ 0 w 591688"/>
            <a:gd name="connsiteY4" fmla="*/ 414182 h 414182"/>
            <a:gd name="connsiteX5" fmla="*/ 207091 w 591688"/>
            <a:gd name="connsiteY5" fmla="*/ 207091 h 414182"/>
            <a:gd name="connsiteX6" fmla="*/ 0 w 591688"/>
            <a:gd name="connsiteY6" fmla="*/ 0 h 4141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91688" h="414182">
              <a:moveTo>
                <a:pt x="591687" y="0"/>
              </a:moveTo>
              <a:lnTo>
                <a:pt x="591687" y="269218"/>
              </a:lnTo>
              <a:lnTo>
                <a:pt x="295844" y="414182"/>
              </a:lnTo>
              <a:lnTo>
                <a:pt x="1" y="269218"/>
              </a:lnTo>
              <a:lnTo>
                <a:pt x="1" y="0"/>
              </a:lnTo>
              <a:lnTo>
                <a:pt x="295844" y="144964"/>
              </a:lnTo>
              <a:lnTo>
                <a:pt x="591687" y="0"/>
              </a:lnTo>
              <a:close/>
            </a:path>
          </a:pathLst>
        </a:custGeom>
        <a:solidFill>
          <a:schemeClr val="tx2">
            <a:lumMod val="60000"/>
            <a:lumOff val="40000"/>
            <a:alpha val="90000"/>
          </a:schemeClr>
        </a:solidFill>
      </xdr:spPr>
      <xdr:style>
        <a:lnRef idx="2">
          <a:schemeClr val="accen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6985" tIns="214076" rIns="6985" bIns="214076" numCol="1" spcCol="1270" anchor="ctr" anchorCtr="0">
          <a:noAutofit/>
        </a:bodyPr>
        <a:lstStyle/>
        <a:p>
          <a:pPr lvl="0" algn="ctr" defTabSz="488950">
            <a:lnSpc>
              <a:spcPct val="90000"/>
            </a:lnSpc>
            <a:spcBef>
              <a:spcPct val="0"/>
            </a:spcBef>
            <a:spcAft>
              <a:spcPct val="35000"/>
            </a:spcAft>
          </a:pPr>
          <a:r>
            <a:rPr lang="es-CO" sz="1100" b="1" kern="1200"/>
            <a:t>5</a:t>
          </a:r>
        </a:p>
      </xdr:txBody>
    </xdr:sp>
    <xdr:clientData/>
  </xdr:twoCellAnchor>
  <xdr:twoCellAnchor>
    <xdr:from>
      <xdr:col>2</xdr:col>
      <xdr:colOff>431872</xdr:colOff>
      <xdr:row>73</xdr:row>
      <xdr:rowOff>46045</xdr:rowOff>
    </xdr:from>
    <xdr:to>
      <xdr:col>10</xdr:col>
      <xdr:colOff>78921</xdr:colOff>
      <xdr:row>75</xdr:row>
      <xdr:rowOff>49643</xdr:rowOff>
    </xdr:to>
    <xdr:sp macro="" textlink="">
      <xdr:nvSpPr>
        <xdr:cNvPr id="22" name="Forma libre 21">
          <a:extLst>
            <a:ext uri="{FF2B5EF4-FFF2-40B4-BE49-F238E27FC236}">
              <a16:creationId xmlns:a16="http://schemas.microsoft.com/office/drawing/2014/main" xmlns="" id="{00000000-0008-0000-0000-000016000000}"/>
            </a:ext>
          </a:extLst>
        </xdr:cNvPr>
        <xdr:cNvSpPr/>
      </xdr:nvSpPr>
      <xdr:spPr>
        <a:xfrm>
          <a:off x="1651072" y="13952545"/>
          <a:ext cx="4523849" cy="384598"/>
        </a:xfrm>
        <a:custGeom>
          <a:avLst/>
          <a:gdLst>
            <a:gd name="connsiteX0" fmla="*/ 64101 w 384597"/>
            <a:gd name="connsiteY0" fmla="*/ 0 h 4523849"/>
            <a:gd name="connsiteX1" fmla="*/ 320496 w 384597"/>
            <a:gd name="connsiteY1" fmla="*/ 0 h 4523849"/>
            <a:gd name="connsiteX2" fmla="*/ 384597 w 384597"/>
            <a:gd name="connsiteY2" fmla="*/ 64101 h 4523849"/>
            <a:gd name="connsiteX3" fmla="*/ 384597 w 384597"/>
            <a:gd name="connsiteY3" fmla="*/ 4523849 h 4523849"/>
            <a:gd name="connsiteX4" fmla="*/ 384597 w 384597"/>
            <a:gd name="connsiteY4" fmla="*/ 4523849 h 4523849"/>
            <a:gd name="connsiteX5" fmla="*/ 0 w 384597"/>
            <a:gd name="connsiteY5" fmla="*/ 4523849 h 4523849"/>
            <a:gd name="connsiteX6" fmla="*/ 0 w 384597"/>
            <a:gd name="connsiteY6" fmla="*/ 4523849 h 4523849"/>
            <a:gd name="connsiteX7" fmla="*/ 0 w 384597"/>
            <a:gd name="connsiteY7" fmla="*/ 64101 h 4523849"/>
            <a:gd name="connsiteX8" fmla="*/ 64101 w 384597"/>
            <a:gd name="connsiteY8" fmla="*/ 0 h 45238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84597" h="4523849">
              <a:moveTo>
                <a:pt x="384597" y="753996"/>
              </a:moveTo>
              <a:lnTo>
                <a:pt x="384597" y="3769853"/>
              </a:lnTo>
              <a:cubicBezTo>
                <a:pt x="384597" y="4186270"/>
                <a:pt x="382157" y="4523843"/>
                <a:pt x="379147" y="4523843"/>
              </a:cubicBezTo>
              <a:lnTo>
                <a:pt x="0" y="4523843"/>
              </a:lnTo>
              <a:lnTo>
                <a:pt x="0" y="4523843"/>
              </a:lnTo>
              <a:lnTo>
                <a:pt x="0" y="6"/>
              </a:lnTo>
              <a:lnTo>
                <a:pt x="0" y="6"/>
              </a:lnTo>
              <a:lnTo>
                <a:pt x="379147" y="6"/>
              </a:lnTo>
              <a:cubicBezTo>
                <a:pt x="382157" y="6"/>
                <a:pt x="384597" y="337579"/>
                <a:pt x="384597" y="753996"/>
              </a:cubicBezTo>
              <a:close/>
            </a:path>
          </a:pathLst>
        </a:custGeom>
        <a:solidFill>
          <a:schemeClr val="accent2">
            <a:lumMod val="20000"/>
            <a:lumOff val="80000"/>
            <a:alpha val="90000"/>
          </a:schemeClr>
        </a:solidFill>
      </xdr:spPr>
      <xdr:style>
        <a:lnRef idx="2">
          <a:schemeClr val="accent1">
            <a:hueOff val="0"/>
            <a:satOff val="0"/>
            <a:lumOff val="0"/>
            <a:alphaOff val="0"/>
          </a:schemeClr>
        </a:lnRef>
        <a:fillRef idx="1">
          <a:scrgbClr r="0" g="0" b="0"/>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99568" tIns="27664" rIns="27664" bIns="27665" numCol="1" spcCol="1270" anchor="ctr" anchorCtr="0">
          <a:noAutofit/>
        </a:bodyPr>
        <a:lstStyle/>
        <a:p>
          <a:pPr marL="114300" lvl="1" indent="-114300" algn="l" defTabSz="622300">
            <a:lnSpc>
              <a:spcPct val="90000"/>
            </a:lnSpc>
            <a:spcBef>
              <a:spcPct val="0"/>
            </a:spcBef>
            <a:spcAft>
              <a:spcPct val="15000"/>
            </a:spcAft>
            <a:buChar char="••"/>
          </a:pPr>
          <a:r>
            <a:rPr lang="es-CO" sz="1400" b="1" kern="1200"/>
            <a:t>MEDICION DEL DESEMPEÑO - DEFINICION CALIDAD OBSERVADA</a:t>
          </a:r>
        </a:p>
      </xdr:txBody>
    </xdr:sp>
    <xdr:clientData/>
  </xdr:twoCellAnchor>
  <xdr:twoCellAnchor>
    <xdr:from>
      <xdr:col>2</xdr:col>
      <xdr:colOff>17690</xdr:colOff>
      <xdr:row>76</xdr:row>
      <xdr:rowOff>712</xdr:rowOff>
    </xdr:from>
    <xdr:to>
      <xdr:col>2</xdr:col>
      <xdr:colOff>431872</xdr:colOff>
      <xdr:row>79</xdr:row>
      <xdr:rowOff>20900</xdr:rowOff>
    </xdr:to>
    <xdr:sp macro="" textlink="">
      <xdr:nvSpPr>
        <xdr:cNvPr id="23" name="Forma libre 22">
          <a:hlinkClick xmlns:r="http://schemas.openxmlformats.org/officeDocument/2006/relationships" r:id="rId30"/>
          <a:extLst>
            <a:ext uri="{FF2B5EF4-FFF2-40B4-BE49-F238E27FC236}">
              <a16:creationId xmlns:a16="http://schemas.microsoft.com/office/drawing/2014/main" xmlns="" id="{00000000-0008-0000-0000-000017000000}"/>
            </a:ext>
          </a:extLst>
        </xdr:cNvPr>
        <xdr:cNvSpPr/>
      </xdr:nvSpPr>
      <xdr:spPr>
        <a:xfrm>
          <a:off x="1236890" y="14478712"/>
          <a:ext cx="414182" cy="591688"/>
        </a:xfrm>
        <a:custGeom>
          <a:avLst/>
          <a:gdLst>
            <a:gd name="connsiteX0" fmla="*/ 0 w 591688"/>
            <a:gd name="connsiteY0" fmla="*/ 0 h 414182"/>
            <a:gd name="connsiteX1" fmla="*/ 384597 w 591688"/>
            <a:gd name="connsiteY1" fmla="*/ 0 h 414182"/>
            <a:gd name="connsiteX2" fmla="*/ 591688 w 591688"/>
            <a:gd name="connsiteY2" fmla="*/ 207091 h 414182"/>
            <a:gd name="connsiteX3" fmla="*/ 384597 w 591688"/>
            <a:gd name="connsiteY3" fmla="*/ 414182 h 414182"/>
            <a:gd name="connsiteX4" fmla="*/ 0 w 591688"/>
            <a:gd name="connsiteY4" fmla="*/ 414182 h 414182"/>
            <a:gd name="connsiteX5" fmla="*/ 207091 w 591688"/>
            <a:gd name="connsiteY5" fmla="*/ 207091 h 414182"/>
            <a:gd name="connsiteX6" fmla="*/ 0 w 591688"/>
            <a:gd name="connsiteY6" fmla="*/ 0 h 4141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91688" h="414182">
              <a:moveTo>
                <a:pt x="591687" y="0"/>
              </a:moveTo>
              <a:lnTo>
                <a:pt x="591687" y="269218"/>
              </a:lnTo>
              <a:lnTo>
                <a:pt x="295844" y="414182"/>
              </a:lnTo>
              <a:lnTo>
                <a:pt x="1" y="269218"/>
              </a:lnTo>
              <a:lnTo>
                <a:pt x="1" y="0"/>
              </a:lnTo>
              <a:lnTo>
                <a:pt x="295844" y="144964"/>
              </a:lnTo>
              <a:lnTo>
                <a:pt x="591687" y="0"/>
              </a:lnTo>
              <a:close/>
            </a:path>
          </a:pathLst>
        </a:custGeom>
        <a:solidFill>
          <a:schemeClr val="tx2">
            <a:lumMod val="60000"/>
            <a:lumOff val="40000"/>
            <a:alpha val="90000"/>
          </a:schemeClr>
        </a:solidFill>
      </xdr:spPr>
      <xdr:style>
        <a:lnRef idx="2">
          <a:schemeClr val="accen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6985" tIns="214076" rIns="6985" bIns="214076" numCol="1" spcCol="1270" anchor="ctr" anchorCtr="0">
          <a:noAutofit/>
        </a:bodyPr>
        <a:lstStyle/>
        <a:p>
          <a:pPr lvl="0" algn="ctr" defTabSz="488950">
            <a:lnSpc>
              <a:spcPct val="90000"/>
            </a:lnSpc>
            <a:spcBef>
              <a:spcPct val="0"/>
            </a:spcBef>
            <a:spcAft>
              <a:spcPct val="35000"/>
            </a:spcAft>
          </a:pPr>
          <a:r>
            <a:rPr lang="es-CO" sz="1100" b="1" kern="1200"/>
            <a:t>6</a:t>
          </a:r>
        </a:p>
      </xdr:txBody>
    </xdr:sp>
    <xdr:clientData/>
  </xdr:twoCellAnchor>
  <xdr:twoCellAnchor>
    <xdr:from>
      <xdr:col>2</xdr:col>
      <xdr:colOff>431872</xdr:colOff>
      <xdr:row>76</xdr:row>
      <xdr:rowOff>711</xdr:rowOff>
    </xdr:from>
    <xdr:to>
      <xdr:col>10</xdr:col>
      <xdr:colOff>78921</xdr:colOff>
      <xdr:row>78</xdr:row>
      <xdr:rowOff>4309</xdr:rowOff>
    </xdr:to>
    <xdr:sp macro="" textlink="">
      <xdr:nvSpPr>
        <xdr:cNvPr id="24" name="Forma libre 23">
          <a:extLst>
            <a:ext uri="{FF2B5EF4-FFF2-40B4-BE49-F238E27FC236}">
              <a16:creationId xmlns:a16="http://schemas.microsoft.com/office/drawing/2014/main" xmlns="" id="{00000000-0008-0000-0000-000018000000}"/>
            </a:ext>
          </a:extLst>
        </xdr:cNvPr>
        <xdr:cNvSpPr/>
      </xdr:nvSpPr>
      <xdr:spPr>
        <a:xfrm>
          <a:off x="1651072" y="14478711"/>
          <a:ext cx="4523849" cy="384598"/>
        </a:xfrm>
        <a:custGeom>
          <a:avLst/>
          <a:gdLst>
            <a:gd name="connsiteX0" fmla="*/ 64101 w 384597"/>
            <a:gd name="connsiteY0" fmla="*/ 0 h 4523849"/>
            <a:gd name="connsiteX1" fmla="*/ 320496 w 384597"/>
            <a:gd name="connsiteY1" fmla="*/ 0 h 4523849"/>
            <a:gd name="connsiteX2" fmla="*/ 384597 w 384597"/>
            <a:gd name="connsiteY2" fmla="*/ 64101 h 4523849"/>
            <a:gd name="connsiteX3" fmla="*/ 384597 w 384597"/>
            <a:gd name="connsiteY3" fmla="*/ 4523849 h 4523849"/>
            <a:gd name="connsiteX4" fmla="*/ 384597 w 384597"/>
            <a:gd name="connsiteY4" fmla="*/ 4523849 h 4523849"/>
            <a:gd name="connsiteX5" fmla="*/ 0 w 384597"/>
            <a:gd name="connsiteY5" fmla="*/ 4523849 h 4523849"/>
            <a:gd name="connsiteX6" fmla="*/ 0 w 384597"/>
            <a:gd name="connsiteY6" fmla="*/ 4523849 h 4523849"/>
            <a:gd name="connsiteX7" fmla="*/ 0 w 384597"/>
            <a:gd name="connsiteY7" fmla="*/ 64101 h 4523849"/>
            <a:gd name="connsiteX8" fmla="*/ 64101 w 384597"/>
            <a:gd name="connsiteY8" fmla="*/ 0 h 45238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84597" h="4523849">
              <a:moveTo>
                <a:pt x="384597" y="753996"/>
              </a:moveTo>
              <a:lnTo>
                <a:pt x="384597" y="3769853"/>
              </a:lnTo>
              <a:cubicBezTo>
                <a:pt x="384597" y="4186270"/>
                <a:pt x="382157" y="4523843"/>
                <a:pt x="379147" y="4523843"/>
              </a:cubicBezTo>
              <a:lnTo>
                <a:pt x="0" y="4523843"/>
              </a:lnTo>
              <a:lnTo>
                <a:pt x="0" y="4523843"/>
              </a:lnTo>
              <a:lnTo>
                <a:pt x="0" y="6"/>
              </a:lnTo>
              <a:lnTo>
                <a:pt x="0" y="6"/>
              </a:lnTo>
              <a:lnTo>
                <a:pt x="379147" y="6"/>
              </a:lnTo>
              <a:cubicBezTo>
                <a:pt x="382157" y="6"/>
                <a:pt x="384597" y="337579"/>
                <a:pt x="384597" y="753996"/>
              </a:cubicBezTo>
              <a:close/>
            </a:path>
          </a:pathLst>
        </a:custGeom>
        <a:solidFill>
          <a:schemeClr val="accent5">
            <a:lumMod val="40000"/>
            <a:lumOff val="60000"/>
            <a:alpha val="90000"/>
          </a:schemeClr>
        </a:solidFill>
      </xdr:spPr>
      <xdr:style>
        <a:lnRef idx="2">
          <a:schemeClr val="accent1">
            <a:hueOff val="0"/>
            <a:satOff val="0"/>
            <a:lumOff val="0"/>
            <a:alphaOff val="0"/>
          </a:schemeClr>
        </a:lnRef>
        <a:fillRef idx="1">
          <a:scrgbClr r="0" g="0" b="0"/>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99568" tIns="27664" rIns="27664" bIns="27665" numCol="1" spcCol="1270" anchor="ctr" anchorCtr="0">
          <a:noAutofit/>
        </a:bodyPr>
        <a:lstStyle/>
        <a:p>
          <a:pPr marL="114300" lvl="1" indent="-114300" algn="l" defTabSz="622300">
            <a:lnSpc>
              <a:spcPct val="90000"/>
            </a:lnSpc>
            <a:spcBef>
              <a:spcPct val="0"/>
            </a:spcBef>
            <a:spcAft>
              <a:spcPct val="15000"/>
            </a:spcAft>
            <a:buChar char="••"/>
          </a:pPr>
          <a:r>
            <a:rPr lang="es-CO" sz="1400" b="1" kern="1200"/>
            <a:t>ELABORACION</a:t>
          </a:r>
          <a:r>
            <a:rPr lang="es-CO" sz="1400" b="1" kern="1200" baseline="0"/>
            <a:t> DE PLANES DE MEJORAMIENTO</a:t>
          </a:r>
          <a:endParaRPr lang="es-CO" sz="1400" b="1" kern="1200"/>
        </a:p>
      </xdr:txBody>
    </xdr:sp>
    <xdr:clientData/>
  </xdr:twoCellAnchor>
  <xdr:twoCellAnchor>
    <xdr:from>
      <xdr:col>2</xdr:col>
      <xdr:colOff>36217</xdr:colOff>
      <xdr:row>78</xdr:row>
      <xdr:rowOff>117299</xdr:rowOff>
    </xdr:from>
    <xdr:to>
      <xdr:col>2</xdr:col>
      <xdr:colOff>450399</xdr:colOff>
      <xdr:row>81</xdr:row>
      <xdr:rowOff>137487</xdr:rowOff>
    </xdr:to>
    <xdr:sp macro="" textlink="">
      <xdr:nvSpPr>
        <xdr:cNvPr id="25" name="Forma libre 24">
          <a:hlinkClick xmlns:r="http://schemas.openxmlformats.org/officeDocument/2006/relationships" r:id="rId31"/>
          <a:extLst>
            <a:ext uri="{FF2B5EF4-FFF2-40B4-BE49-F238E27FC236}">
              <a16:creationId xmlns:a16="http://schemas.microsoft.com/office/drawing/2014/main" xmlns="" id="{00000000-0008-0000-0000-000019000000}"/>
            </a:ext>
          </a:extLst>
        </xdr:cNvPr>
        <xdr:cNvSpPr/>
      </xdr:nvSpPr>
      <xdr:spPr>
        <a:xfrm>
          <a:off x="1255417" y="14976299"/>
          <a:ext cx="414182" cy="591688"/>
        </a:xfrm>
        <a:custGeom>
          <a:avLst/>
          <a:gdLst>
            <a:gd name="connsiteX0" fmla="*/ 0 w 591688"/>
            <a:gd name="connsiteY0" fmla="*/ 0 h 414182"/>
            <a:gd name="connsiteX1" fmla="*/ 384597 w 591688"/>
            <a:gd name="connsiteY1" fmla="*/ 0 h 414182"/>
            <a:gd name="connsiteX2" fmla="*/ 591688 w 591688"/>
            <a:gd name="connsiteY2" fmla="*/ 207091 h 414182"/>
            <a:gd name="connsiteX3" fmla="*/ 384597 w 591688"/>
            <a:gd name="connsiteY3" fmla="*/ 414182 h 414182"/>
            <a:gd name="connsiteX4" fmla="*/ 0 w 591688"/>
            <a:gd name="connsiteY4" fmla="*/ 414182 h 414182"/>
            <a:gd name="connsiteX5" fmla="*/ 207091 w 591688"/>
            <a:gd name="connsiteY5" fmla="*/ 207091 h 414182"/>
            <a:gd name="connsiteX6" fmla="*/ 0 w 591688"/>
            <a:gd name="connsiteY6" fmla="*/ 0 h 4141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91688" h="414182">
              <a:moveTo>
                <a:pt x="591687" y="0"/>
              </a:moveTo>
              <a:lnTo>
                <a:pt x="591687" y="269218"/>
              </a:lnTo>
              <a:lnTo>
                <a:pt x="295844" y="414182"/>
              </a:lnTo>
              <a:lnTo>
                <a:pt x="1" y="269218"/>
              </a:lnTo>
              <a:lnTo>
                <a:pt x="1" y="0"/>
              </a:lnTo>
              <a:lnTo>
                <a:pt x="295844" y="144964"/>
              </a:lnTo>
              <a:lnTo>
                <a:pt x="591687" y="0"/>
              </a:lnTo>
              <a:close/>
            </a:path>
          </a:pathLst>
        </a:custGeom>
        <a:solidFill>
          <a:schemeClr val="tx2">
            <a:lumMod val="60000"/>
            <a:lumOff val="40000"/>
            <a:alpha val="90000"/>
          </a:schemeClr>
        </a:solidFill>
      </xdr:spPr>
      <xdr:style>
        <a:lnRef idx="2">
          <a:schemeClr val="accen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6985" tIns="214076" rIns="6985" bIns="214076" numCol="1" spcCol="1270" anchor="ctr" anchorCtr="0">
          <a:noAutofit/>
        </a:bodyPr>
        <a:lstStyle/>
        <a:p>
          <a:pPr lvl="0" algn="ctr" defTabSz="488950">
            <a:lnSpc>
              <a:spcPct val="90000"/>
            </a:lnSpc>
            <a:spcBef>
              <a:spcPct val="0"/>
            </a:spcBef>
            <a:spcAft>
              <a:spcPct val="35000"/>
            </a:spcAft>
          </a:pPr>
          <a:r>
            <a:rPr lang="es-CO" sz="1100" b="1" kern="1200"/>
            <a:t>7</a:t>
          </a:r>
        </a:p>
      </xdr:txBody>
    </xdr:sp>
    <xdr:clientData/>
  </xdr:twoCellAnchor>
  <xdr:twoCellAnchor>
    <xdr:from>
      <xdr:col>2</xdr:col>
      <xdr:colOff>431872</xdr:colOff>
      <xdr:row>78</xdr:row>
      <xdr:rowOff>145877</xdr:rowOff>
    </xdr:from>
    <xdr:to>
      <xdr:col>10</xdr:col>
      <xdr:colOff>78921</xdr:colOff>
      <xdr:row>80</xdr:row>
      <xdr:rowOff>149475</xdr:rowOff>
    </xdr:to>
    <xdr:sp macro="" textlink="">
      <xdr:nvSpPr>
        <xdr:cNvPr id="26" name="Forma libre 25">
          <a:extLst>
            <a:ext uri="{FF2B5EF4-FFF2-40B4-BE49-F238E27FC236}">
              <a16:creationId xmlns:a16="http://schemas.microsoft.com/office/drawing/2014/main" xmlns="" id="{00000000-0008-0000-0000-00001A000000}"/>
            </a:ext>
          </a:extLst>
        </xdr:cNvPr>
        <xdr:cNvSpPr/>
      </xdr:nvSpPr>
      <xdr:spPr>
        <a:xfrm>
          <a:off x="1651072" y="15004877"/>
          <a:ext cx="4523849" cy="384598"/>
        </a:xfrm>
        <a:custGeom>
          <a:avLst/>
          <a:gdLst>
            <a:gd name="connsiteX0" fmla="*/ 64101 w 384597"/>
            <a:gd name="connsiteY0" fmla="*/ 0 h 4523849"/>
            <a:gd name="connsiteX1" fmla="*/ 320496 w 384597"/>
            <a:gd name="connsiteY1" fmla="*/ 0 h 4523849"/>
            <a:gd name="connsiteX2" fmla="*/ 384597 w 384597"/>
            <a:gd name="connsiteY2" fmla="*/ 64101 h 4523849"/>
            <a:gd name="connsiteX3" fmla="*/ 384597 w 384597"/>
            <a:gd name="connsiteY3" fmla="*/ 4523849 h 4523849"/>
            <a:gd name="connsiteX4" fmla="*/ 384597 w 384597"/>
            <a:gd name="connsiteY4" fmla="*/ 4523849 h 4523849"/>
            <a:gd name="connsiteX5" fmla="*/ 0 w 384597"/>
            <a:gd name="connsiteY5" fmla="*/ 4523849 h 4523849"/>
            <a:gd name="connsiteX6" fmla="*/ 0 w 384597"/>
            <a:gd name="connsiteY6" fmla="*/ 4523849 h 4523849"/>
            <a:gd name="connsiteX7" fmla="*/ 0 w 384597"/>
            <a:gd name="connsiteY7" fmla="*/ 64101 h 4523849"/>
            <a:gd name="connsiteX8" fmla="*/ 64101 w 384597"/>
            <a:gd name="connsiteY8" fmla="*/ 0 h 45238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84597" h="4523849">
              <a:moveTo>
                <a:pt x="384597" y="753996"/>
              </a:moveTo>
              <a:lnTo>
                <a:pt x="384597" y="3769853"/>
              </a:lnTo>
              <a:cubicBezTo>
                <a:pt x="384597" y="4186270"/>
                <a:pt x="382157" y="4523843"/>
                <a:pt x="379147" y="4523843"/>
              </a:cubicBezTo>
              <a:lnTo>
                <a:pt x="0" y="4523843"/>
              </a:lnTo>
              <a:lnTo>
                <a:pt x="0" y="4523843"/>
              </a:lnTo>
              <a:lnTo>
                <a:pt x="0" y="6"/>
              </a:lnTo>
              <a:lnTo>
                <a:pt x="0" y="6"/>
              </a:lnTo>
              <a:lnTo>
                <a:pt x="379147" y="6"/>
              </a:lnTo>
              <a:cubicBezTo>
                <a:pt x="382157" y="6"/>
                <a:pt x="384597" y="337579"/>
                <a:pt x="384597" y="753996"/>
              </a:cubicBezTo>
              <a:close/>
            </a:path>
          </a:pathLst>
        </a:custGeom>
        <a:solidFill>
          <a:schemeClr val="bg2">
            <a:lumMod val="75000"/>
            <a:alpha val="90000"/>
          </a:schemeClr>
        </a:solidFill>
      </xdr:spPr>
      <xdr:style>
        <a:lnRef idx="2">
          <a:schemeClr val="accent1">
            <a:hueOff val="0"/>
            <a:satOff val="0"/>
            <a:lumOff val="0"/>
            <a:alphaOff val="0"/>
          </a:schemeClr>
        </a:lnRef>
        <a:fillRef idx="1">
          <a:scrgbClr r="0" g="0" b="0"/>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99568" tIns="27664" rIns="27664" bIns="27665" numCol="1" spcCol="1270" anchor="ctr" anchorCtr="0">
          <a:noAutofit/>
        </a:bodyPr>
        <a:lstStyle/>
        <a:p>
          <a:pPr marL="114300" lvl="1" indent="-114300" algn="l" defTabSz="622300">
            <a:lnSpc>
              <a:spcPct val="90000"/>
            </a:lnSpc>
            <a:spcBef>
              <a:spcPct val="0"/>
            </a:spcBef>
            <a:spcAft>
              <a:spcPct val="15000"/>
            </a:spcAft>
            <a:buChar char="••"/>
          </a:pPr>
          <a:r>
            <a:rPr lang="es-CO" sz="1400" b="1" kern="1200"/>
            <a:t>EJECUCION</a:t>
          </a:r>
          <a:r>
            <a:rPr lang="es-CO" sz="1400" b="1" kern="1200" baseline="0"/>
            <a:t> </a:t>
          </a:r>
          <a:r>
            <a:rPr lang="es-CO" sz="1400" b="1" kern="1200"/>
            <a:t> DE PLAN DE MEJORAMIENTO</a:t>
          </a:r>
        </a:p>
      </xdr:txBody>
    </xdr:sp>
    <xdr:clientData/>
  </xdr:twoCellAnchor>
  <xdr:twoCellAnchor>
    <xdr:from>
      <xdr:col>2</xdr:col>
      <xdr:colOff>17690</xdr:colOff>
      <xdr:row>81</xdr:row>
      <xdr:rowOff>100543</xdr:rowOff>
    </xdr:from>
    <xdr:to>
      <xdr:col>2</xdr:col>
      <xdr:colOff>431872</xdr:colOff>
      <xdr:row>84</xdr:row>
      <xdr:rowOff>120731</xdr:rowOff>
    </xdr:to>
    <xdr:sp macro="" textlink="">
      <xdr:nvSpPr>
        <xdr:cNvPr id="27" name="Forma libre 26">
          <a:hlinkClick xmlns:r="http://schemas.openxmlformats.org/officeDocument/2006/relationships" r:id="rId32"/>
          <a:extLst>
            <a:ext uri="{FF2B5EF4-FFF2-40B4-BE49-F238E27FC236}">
              <a16:creationId xmlns:a16="http://schemas.microsoft.com/office/drawing/2014/main" xmlns="" id="{00000000-0008-0000-0000-00001B000000}"/>
            </a:ext>
          </a:extLst>
        </xdr:cNvPr>
        <xdr:cNvSpPr/>
      </xdr:nvSpPr>
      <xdr:spPr>
        <a:xfrm>
          <a:off x="1236890" y="15531043"/>
          <a:ext cx="414182" cy="591688"/>
        </a:xfrm>
        <a:custGeom>
          <a:avLst/>
          <a:gdLst>
            <a:gd name="connsiteX0" fmla="*/ 0 w 591688"/>
            <a:gd name="connsiteY0" fmla="*/ 0 h 414182"/>
            <a:gd name="connsiteX1" fmla="*/ 384597 w 591688"/>
            <a:gd name="connsiteY1" fmla="*/ 0 h 414182"/>
            <a:gd name="connsiteX2" fmla="*/ 591688 w 591688"/>
            <a:gd name="connsiteY2" fmla="*/ 207091 h 414182"/>
            <a:gd name="connsiteX3" fmla="*/ 384597 w 591688"/>
            <a:gd name="connsiteY3" fmla="*/ 414182 h 414182"/>
            <a:gd name="connsiteX4" fmla="*/ 0 w 591688"/>
            <a:gd name="connsiteY4" fmla="*/ 414182 h 414182"/>
            <a:gd name="connsiteX5" fmla="*/ 207091 w 591688"/>
            <a:gd name="connsiteY5" fmla="*/ 207091 h 414182"/>
            <a:gd name="connsiteX6" fmla="*/ 0 w 591688"/>
            <a:gd name="connsiteY6" fmla="*/ 0 h 4141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91688" h="414182">
              <a:moveTo>
                <a:pt x="591687" y="0"/>
              </a:moveTo>
              <a:lnTo>
                <a:pt x="591687" y="269218"/>
              </a:lnTo>
              <a:lnTo>
                <a:pt x="295844" y="414182"/>
              </a:lnTo>
              <a:lnTo>
                <a:pt x="1" y="269218"/>
              </a:lnTo>
              <a:lnTo>
                <a:pt x="1" y="0"/>
              </a:lnTo>
              <a:lnTo>
                <a:pt x="295844" y="144964"/>
              </a:lnTo>
              <a:lnTo>
                <a:pt x="591687" y="0"/>
              </a:lnTo>
              <a:close/>
            </a:path>
          </a:pathLst>
        </a:custGeom>
        <a:solidFill>
          <a:schemeClr val="tx2">
            <a:lumMod val="60000"/>
            <a:lumOff val="40000"/>
            <a:alpha val="90000"/>
          </a:schemeClr>
        </a:solidFill>
      </xdr:spPr>
      <xdr:style>
        <a:lnRef idx="2">
          <a:schemeClr val="accen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6985" tIns="214076" rIns="6985" bIns="214076" numCol="1" spcCol="1270" anchor="ctr" anchorCtr="0">
          <a:noAutofit/>
        </a:bodyPr>
        <a:lstStyle/>
        <a:p>
          <a:pPr lvl="0" algn="ctr" defTabSz="488950">
            <a:lnSpc>
              <a:spcPct val="90000"/>
            </a:lnSpc>
            <a:spcBef>
              <a:spcPct val="0"/>
            </a:spcBef>
            <a:spcAft>
              <a:spcPct val="35000"/>
            </a:spcAft>
          </a:pPr>
          <a:r>
            <a:rPr lang="es-CO" sz="1100" b="1" kern="1200"/>
            <a:t>8</a:t>
          </a:r>
        </a:p>
      </xdr:txBody>
    </xdr:sp>
    <xdr:clientData/>
  </xdr:twoCellAnchor>
  <xdr:twoCellAnchor>
    <xdr:from>
      <xdr:col>2</xdr:col>
      <xdr:colOff>431872</xdr:colOff>
      <xdr:row>81</xdr:row>
      <xdr:rowOff>100542</xdr:rowOff>
    </xdr:from>
    <xdr:to>
      <xdr:col>10</xdr:col>
      <xdr:colOff>78921</xdr:colOff>
      <xdr:row>83</xdr:row>
      <xdr:rowOff>104140</xdr:rowOff>
    </xdr:to>
    <xdr:sp macro="" textlink="">
      <xdr:nvSpPr>
        <xdr:cNvPr id="28" name="Forma libre 27">
          <a:extLst>
            <a:ext uri="{FF2B5EF4-FFF2-40B4-BE49-F238E27FC236}">
              <a16:creationId xmlns:a16="http://schemas.microsoft.com/office/drawing/2014/main" xmlns="" id="{00000000-0008-0000-0000-00001C000000}"/>
            </a:ext>
          </a:extLst>
        </xdr:cNvPr>
        <xdr:cNvSpPr/>
      </xdr:nvSpPr>
      <xdr:spPr>
        <a:xfrm>
          <a:off x="1651072" y="15531042"/>
          <a:ext cx="4523849" cy="384598"/>
        </a:xfrm>
        <a:custGeom>
          <a:avLst/>
          <a:gdLst>
            <a:gd name="connsiteX0" fmla="*/ 64101 w 384597"/>
            <a:gd name="connsiteY0" fmla="*/ 0 h 4523849"/>
            <a:gd name="connsiteX1" fmla="*/ 320496 w 384597"/>
            <a:gd name="connsiteY1" fmla="*/ 0 h 4523849"/>
            <a:gd name="connsiteX2" fmla="*/ 384597 w 384597"/>
            <a:gd name="connsiteY2" fmla="*/ 64101 h 4523849"/>
            <a:gd name="connsiteX3" fmla="*/ 384597 w 384597"/>
            <a:gd name="connsiteY3" fmla="*/ 4523849 h 4523849"/>
            <a:gd name="connsiteX4" fmla="*/ 384597 w 384597"/>
            <a:gd name="connsiteY4" fmla="*/ 4523849 h 4523849"/>
            <a:gd name="connsiteX5" fmla="*/ 0 w 384597"/>
            <a:gd name="connsiteY5" fmla="*/ 4523849 h 4523849"/>
            <a:gd name="connsiteX6" fmla="*/ 0 w 384597"/>
            <a:gd name="connsiteY6" fmla="*/ 4523849 h 4523849"/>
            <a:gd name="connsiteX7" fmla="*/ 0 w 384597"/>
            <a:gd name="connsiteY7" fmla="*/ 64101 h 4523849"/>
            <a:gd name="connsiteX8" fmla="*/ 64101 w 384597"/>
            <a:gd name="connsiteY8" fmla="*/ 0 h 45238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84597" h="4523849">
              <a:moveTo>
                <a:pt x="384597" y="753996"/>
              </a:moveTo>
              <a:lnTo>
                <a:pt x="384597" y="3769853"/>
              </a:lnTo>
              <a:cubicBezTo>
                <a:pt x="384597" y="4186270"/>
                <a:pt x="382157" y="4523843"/>
                <a:pt x="379147" y="4523843"/>
              </a:cubicBezTo>
              <a:lnTo>
                <a:pt x="0" y="4523843"/>
              </a:lnTo>
              <a:lnTo>
                <a:pt x="0" y="4523843"/>
              </a:lnTo>
              <a:lnTo>
                <a:pt x="0" y="6"/>
              </a:lnTo>
              <a:lnTo>
                <a:pt x="0" y="6"/>
              </a:lnTo>
              <a:lnTo>
                <a:pt x="379147" y="6"/>
              </a:lnTo>
              <a:cubicBezTo>
                <a:pt x="382157" y="6"/>
                <a:pt x="384597" y="337579"/>
                <a:pt x="384597" y="753996"/>
              </a:cubicBezTo>
              <a:close/>
            </a:path>
          </a:pathLst>
        </a:custGeom>
        <a:solidFill>
          <a:srgbClr val="EB43DF">
            <a:alpha val="89804"/>
          </a:srgbClr>
        </a:solidFill>
      </xdr:spPr>
      <xdr:style>
        <a:lnRef idx="2">
          <a:schemeClr val="accent1">
            <a:hueOff val="0"/>
            <a:satOff val="0"/>
            <a:lumOff val="0"/>
            <a:alphaOff val="0"/>
          </a:schemeClr>
        </a:lnRef>
        <a:fillRef idx="1">
          <a:scrgbClr r="0" g="0" b="0"/>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92456" tIns="27030" rIns="27029" bIns="27029" numCol="1" spcCol="1270" anchor="ctr" anchorCtr="0">
          <a:noAutofit/>
        </a:bodyPr>
        <a:lstStyle/>
        <a:p>
          <a:pPr marL="114300" lvl="1" indent="-114300" algn="l" defTabSz="577850">
            <a:lnSpc>
              <a:spcPct val="90000"/>
            </a:lnSpc>
            <a:spcBef>
              <a:spcPct val="0"/>
            </a:spcBef>
            <a:spcAft>
              <a:spcPct val="15000"/>
            </a:spcAft>
            <a:buChar char="••"/>
          </a:pPr>
          <a:r>
            <a:rPr lang="es-CO" sz="1300" b="1" kern="1200"/>
            <a:t>SEGUIMIENTO DE PLAN DE MEJORAMIENTO - AUDITORIAS </a:t>
          </a:r>
        </a:p>
      </xdr:txBody>
    </xdr:sp>
    <xdr:clientData/>
  </xdr:twoCellAnchor>
  <xdr:twoCellAnchor>
    <xdr:from>
      <xdr:col>2</xdr:col>
      <xdr:colOff>17690</xdr:colOff>
      <xdr:row>84</xdr:row>
      <xdr:rowOff>55209</xdr:rowOff>
    </xdr:from>
    <xdr:to>
      <xdr:col>2</xdr:col>
      <xdr:colOff>431872</xdr:colOff>
      <xdr:row>87</xdr:row>
      <xdr:rowOff>75397</xdr:rowOff>
    </xdr:to>
    <xdr:sp macro="" textlink="">
      <xdr:nvSpPr>
        <xdr:cNvPr id="29" name="Forma libre 28">
          <a:hlinkClick xmlns:r="http://schemas.openxmlformats.org/officeDocument/2006/relationships" r:id="rId33"/>
          <a:extLst>
            <a:ext uri="{FF2B5EF4-FFF2-40B4-BE49-F238E27FC236}">
              <a16:creationId xmlns:a16="http://schemas.microsoft.com/office/drawing/2014/main" xmlns="" id="{00000000-0008-0000-0000-00001D000000}"/>
            </a:ext>
          </a:extLst>
        </xdr:cNvPr>
        <xdr:cNvSpPr/>
      </xdr:nvSpPr>
      <xdr:spPr>
        <a:xfrm>
          <a:off x="1236890" y="16057209"/>
          <a:ext cx="414182" cy="591688"/>
        </a:xfrm>
        <a:custGeom>
          <a:avLst/>
          <a:gdLst>
            <a:gd name="connsiteX0" fmla="*/ 0 w 591688"/>
            <a:gd name="connsiteY0" fmla="*/ 0 h 414182"/>
            <a:gd name="connsiteX1" fmla="*/ 384597 w 591688"/>
            <a:gd name="connsiteY1" fmla="*/ 0 h 414182"/>
            <a:gd name="connsiteX2" fmla="*/ 591688 w 591688"/>
            <a:gd name="connsiteY2" fmla="*/ 207091 h 414182"/>
            <a:gd name="connsiteX3" fmla="*/ 384597 w 591688"/>
            <a:gd name="connsiteY3" fmla="*/ 414182 h 414182"/>
            <a:gd name="connsiteX4" fmla="*/ 0 w 591688"/>
            <a:gd name="connsiteY4" fmla="*/ 414182 h 414182"/>
            <a:gd name="connsiteX5" fmla="*/ 207091 w 591688"/>
            <a:gd name="connsiteY5" fmla="*/ 207091 h 414182"/>
            <a:gd name="connsiteX6" fmla="*/ 0 w 591688"/>
            <a:gd name="connsiteY6" fmla="*/ 0 h 41418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91688" h="414182">
              <a:moveTo>
                <a:pt x="591687" y="0"/>
              </a:moveTo>
              <a:lnTo>
                <a:pt x="591687" y="269218"/>
              </a:lnTo>
              <a:lnTo>
                <a:pt x="295844" y="414182"/>
              </a:lnTo>
              <a:lnTo>
                <a:pt x="1" y="269218"/>
              </a:lnTo>
              <a:lnTo>
                <a:pt x="1" y="0"/>
              </a:lnTo>
              <a:lnTo>
                <a:pt x="295844" y="144964"/>
              </a:lnTo>
              <a:lnTo>
                <a:pt x="591687" y="0"/>
              </a:lnTo>
              <a:close/>
            </a:path>
          </a:pathLst>
        </a:custGeom>
        <a:solidFill>
          <a:schemeClr val="tx2">
            <a:lumMod val="60000"/>
            <a:lumOff val="40000"/>
          </a:schemeClr>
        </a:solidFill>
      </xdr:spPr>
      <xdr:style>
        <a:lnRef idx="2">
          <a:schemeClr val="accen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spcFirstLastPara="0" vert="horz" wrap="square" lIns="6985" tIns="214076" rIns="6985" bIns="214076" numCol="1" spcCol="1270" anchor="ctr" anchorCtr="0">
          <a:noAutofit/>
        </a:bodyPr>
        <a:lstStyle/>
        <a:p>
          <a:pPr lvl="0" algn="ctr" defTabSz="488950">
            <a:lnSpc>
              <a:spcPct val="90000"/>
            </a:lnSpc>
            <a:spcBef>
              <a:spcPct val="0"/>
            </a:spcBef>
            <a:spcAft>
              <a:spcPct val="35000"/>
            </a:spcAft>
          </a:pPr>
          <a:r>
            <a:rPr lang="es-CO" sz="1100" b="1" kern="1200">
              <a:noFill/>
            </a:rPr>
            <a:t>9</a:t>
          </a:r>
          <a:r>
            <a:rPr lang="es-CO" sz="1100" b="1" kern="1200" baseline="0">
              <a:solidFill>
                <a:schemeClr val="bg1"/>
              </a:solidFill>
            </a:rPr>
            <a:t>9</a:t>
          </a:r>
          <a:endParaRPr lang="es-CO" sz="1100" b="1" kern="1200">
            <a:noFill/>
          </a:endParaRPr>
        </a:p>
      </xdr:txBody>
    </xdr:sp>
    <xdr:clientData/>
  </xdr:twoCellAnchor>
  <xdr:twoCellAnchor>
    <xdr:from>
      <xdr:col>2</xdr:col>
      <xdr:colOff>431872</xdr:colOff>
      <xdr:row>84</xdr:row>
      <xdr:rowOff>55209</xdr:rowOff>
    </xdr:from>
    <xdr:to>
      <xdr:col>10</xdr:col>
      <xdr:colOff>78921</xdr:colOff>
      <xdr:row>86</xdr:row>
      <xdr:rowOff>58806</xdr:rowOff>
    </xdr:to>
    <xdr:sp macro="" textlink="">
      <xdr:nvSpPr>
        <xdr:cNvPr id="30" name="Forma libre 29">
          <a:extLst>
            <a:ext uri="{FF2B5EF4-FFF2-40B4-BE49-F238E27FC236}">
              <a16:creationId xmlns:a16="http://schemas.microsoft.com/office/drawing/2014/main" xmlns="" id="{00000000-0008-0000-0000-00001E000000}"/>
            </a:ext>
          </a:extLst>
        </xdr:cNvPr>
        <xdr:cNvSpPr/>
      </xdr:nvSpPr>
      <xdr:spPr>
        <a:xfrm>
          <a:off x="1651072" y="16057209"/>
          <a:ext cx="4523849" cy="384597"/>
        </a:xfrm>
        <a:custGeom>
          <a:avLst/>
          <a:gdLst>
            <a:gd name="connsiteX0" fmla="*/ 64101 w 384597"/>
            <a:gd name="connsiteY0" fmla="*/ 0 h 4523849"/>
            <a:gd name="connsiteX1" fmla="*/ 320496 w 384597"/>
            <a:gd name="connsiteY1" fmla="*/ 0 h 4523849"/>
            <a:gd name="connsiteX2" fmla="*/ 384597 w 384597"/>
            <a:gd name="connsiteY2" fmla="*/ 64101 h 4523849"/>
            <a:gd name="connsiteX3" fmla="*/ 384597 w 384597"/>
            <a:gd name="connsiteY3" fmla="*/ 4523849 h 4523849"/>
            <a:gd name="connsiteX4" fmla="*/ 384597 w 384597"/>
            <a:gd name="connsiteY4" fmla="*/ 4523849 h 4523849"/>
            <a:gd name="connsiteX5" fmla="*/ 0 w 384597"/>
            <a:gd name="connsiteY5" fmla="*/ 4523849 h 4523849"/>
            <a:gd name="connsiteX6" fmla="*/ 0 w 384597"/>
            <a:gd name="connsiteY6" fmla="*/ 4523849 h 4523849"/>
            <a:gd name="connsiteX7" fmla="*/ 0 w 384597"/>
            <a:gd name="connsiteY7" fmla="*/ 64101 h 4523849"/>
            <a:gd name="connsiteX8" fmla="*/ 64101 w 384597"/>
            <a:gd name="connsiteY8" fmla="*/ 0 h 45238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384597" h="4523849">
              <a:moveTo>
                <a:pt x="384597" y="753996"/>
              </a:moveTo>
              <a:lnTo>
                <a:pt x="384597" y="3769853"/>
              </a:lnTo>
              <a:cubicBezTo>
                <a:pt x="384597" y="4186270"/>
                <a:pt x="382157" y="4523843"/>
                <a:pt x="379147" y="4523843"/>
              </a:cubicBezTo>
              <a:lnTo>
                <a:pt x="0" y="4523843"/>
              </a:lnTo>
              <a:lnTo>
                <a:pt x="0" y="4523843"/>
              </a:lnTo>
              <a:lnTo>
                <a:pt x="0" y="6"/>
              </a:lnTo>
              <a:lnTo>
                <a:pt x="0" y="6"/>
              </a:lnTo>
              <a:lnTo>
                <a:pt x="379147" y="6"/>
              </a:lnTo>
              <a:cubicBezTo>
                <a:pt x="382157" y="6"/>
                <a:pt x="384597" y="337579"/>
                <a:pt x="384597" y="753996"/>
              </a:cubicBezTo>
              <a:close/>
            </a:path>
          </a:pathLst>
        </a:custGeom>
        <a:solidFill>
          <a:srgbClr val="FFC000">
            <a:alpha val="90000"/>
          </a:srgbClr>
        </a:solidFill>
      </xdr:spPr>
      <xdr:style>
        <a:lnRef idx="2">
          <a:schemeClr val="accent1">
            <a:hueOff val="0"/>
            <a:satOff val="0"/>
            <a:lumOff val="0"/>
            <a:alphaOff val="0"/>
          </a:schemeClr>
        </a:lnRef>
        <a:fillRef idx="1">
          <a:scrgbClr r="0" g="0" b="0"/>
        </a:fillRef>
        <a:effectRef idx="0">
          <a:schemeClr val="lt1">
            <a:alpha val="90000"/>
            <a:hueOff val="0"/>
            <a:satOff val="0"/>
            <a:lumOff val="0"/>
            <a:alphaOff val="0"/>
          </a:schemeClr>
        </a:effectRef>
        <a:fontRef idx="minor">
          <a:schemeClr val="dk1">
            <a:hueOff val="0"/>
            <a:satOff val="0"/>
            <a:lumOff val="0"/>
            <a:alphaOff val="0"/>
          </a:schemeClr>
        </a:fontRef>
      </xdr:style>
      <xdr:txBody>
        <a:bodyPr spcFirstLastPara="0" vert="horz" wrap="square" lIns="92456" tIns="27029" rIns="27029" bIns="27029" numCol="1" spcCol="1270" anchor="ctr" anchorCtr="0">
          <a:noAutofit/>
        </a:bodyPr>
        <a:lstStyle/>
        <a:p>
          <a:pPr marL="114300" lvl="1" indent="-114300" algn="l" defTabSz="577850">
            <a:lnSpc>
              <a:spcPct val="90000"/>
            </a:lnSpc>
            <a:spcBef>
              <a:spcPct val="0"/>
            </a:spcBef>
            <a:spcAft>
              <a:spcPct val="15000"/>
            </a:spcAft>
            <a:buChar char="••"/>
          </a:pPr>
          <a:r>
            <a:rPr lang="es-CO" sz="1300" b="1" kern="1200"/>
            <a:t>APRENDIZAJE</a:t>
          </a:r>
          <a:r>
            <a:rPr lang="es-CO" sz="1300" kern="1200"/>
            <a:t> </a:t>
          </a:r>
          <a:r>
            <a:rPr lang="es-CO" sz="1300" b="1" kern="1200"/>
            <a:t>ORGANIZACIONAL</a:t>
          </a:r>
        </a:p>
      </xdr:txBody>
    </xdr:sp>
    <xdr:clientData/>
  </xdr:twoCellAnchor>
  <xdr:twoCellAnchor>
    <xdr:from>
      <xdr:col>11</xdr:col>
      <xdr:colOff>319767</xdr:colOff>
      <xdr:row>52</xdr:row>
      <xdr:rowOff>6803</xdr:rowOff>
    </xdr:from>
    <xdr:to>
      <xdr:col>12</xdr:col>
      <xdr:colOff>445151</xdr:colOff>
      <xdr:row>64</xdr:row>
      <xdr:rowOff>47625</xdr:rowOff>
    </xdr:to>
    <xdr:sp macro="" textlink="">
      <xdr:nvSpPr>
        <xdr:cNvPr id="31" name="14 Flecha curvada hacia la izquierda">
          <a:extLst>
            <a:ext uri="{FF2B5EF4-FFF2-40B4-BE49-F238E27FC236}">
              <a16:creationId xmlns:a16="http://schemas.microsoft.com/office/drawing/2014/main" xmlns="" id="{00000000-0008-0000-0000-00001F000000}"/>
            </a:ext>
          </a:extLst>
        </xdr:cNvPr>
        <xdr:cNvSpPr/>
      </xdr:nvSpPr>
      <xdr:spPr>
        <a:xfrm>
          <a:off x="7025367" y="9912803"/>
          <a:ext cx="734984" cy="2326822"/>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CO" sz="1100">
            <a:solidFill>
              <a:schemeClr val="tx1"/>
            </a:solidFill>
          </a:endParaRPr>
        </a:p>
      </xdr:txBody>
    </xdr:sp>
    <xdr:clientData/>
  </xdr:twoCellAnchor>
  <xdr:twoCellAnchor editAs="oneCell">
    <xdr:from>
      <xdr:col>9</xdr:col>
      <xdr:colOff>0</xdr:colOff>
      <xdr:row>19</xdr:row>
      <xdr:rowOff>0</xdr:rowOff>
    </xdr:from>
    <xdr:to>
      <xdr:col>9</xdr:col>
      <xdr:colOff>304800</xdr:colOff>
      <xdr:row>20</xdr:row>
      <xdr:rowOff>114300</xdr:rowOff>
    </xdr:to>
    <xdr:sp macro="" textlink="">
      <xdr:nvSpPr>
        <xdr:cNvPr id="32" name="AutoShape 265" descr="Resultado de imagen para IMAGENES DE MEJORAMIENTO">
          <a:extLst>
            <a:ext uri="{FF2B5EF4-FFF2-40B4-BE49-F238E27FC236}">
              <a16:creationId xmlns:a16="http://schemas.microsoft.com/office/drawing/2014/main" xmlns="" id="{00000000-0008-0000-0000-000020000000}"/>
            </a:ext>
          </a:extLst>
        </xdr:cNvPr>
        <xdr:cNvSpPr>
          <a:spLocks noChangeAspect="1" noChangeArrowheads="1"/>
        </xdr:cNvSpPr>
      </xdr:nvSpPr>
      <xdr:spPr bwMode="auto">
        <a:xfrm>
          <a:off x="5486400" y="3619500"/>
          <a:ext cx="304800" cy="304800"/>
        </a:xfrm>
        <a:prstGeom prst="rect">
          <a:avLst/>
        </a:prstGeom>
        <a:noFill/>
      </xdr:spPr>
    </xdr:sp>
    <xdr:clientData/>
  </xdr:twoCellAnchor>
  <xdr:twoCellAnchor editAs="oneCell">
    <xdr:from>
      <xdr:col>0</xdr:col>
      <xdr:colOff>257174</xdr:colOff>
      <xdr:row>0</xdr:row>
      <xdr:rowOff>658585</xdr:rowOff>
    </xdr:from>
    <xdr:to>
      <xdr:col>1</xdr:col>
      <xdr:colOff>482301</xdr:colOff>
      <xdr:row>3</xdr:row>
      <xdr:rowOff>151039</xdr:rowOff>
    </xdr:to>
    <xdr:pic>
      <xdr:nvPicPr>
        <xdr:cNvPr id="33" name="Picture 266" descr="Resultado de imagen para IMAGENES DE MEJORAMIENTO">
          <a:extLst>
            <a:ext uri="{FF2B5EF4-FFF2-40B4-BE49-F238E27FC236}">
              <a16:creationId xmlns:a16="http://schemas.microsoft.com/office/drawing/2014/main" xmlns="" id="{00000000-0008-0000-0000-000021000000}"/>
            </a:ext>
          </a:extLst>
        </xdr:cNvPr>
        <xdr:cNvPicPr>
          <a:picLocks noChangeAspect="1" noChangeArrowheads="1"/>
        </xdr:cNvPicPr>
      </xdr:nvPicPr>
      <xdr:blipFill>
        <a:blip xmlns:r="http://schemas.openxmlformats.org/officeDocument/2006/relationships" r:embed="rId34" cstate="print"/>
        <a:srcRect/>
        <a:stretch>
          <a:fillRect/>
        </a:stretch>
      </xdr:blipFill>
      <xdr:spPr bwMode="auto">
        <a:xfrm>
          <a:off x="257174" y="658585"/>
          <a:ext cx="834727" cy="673554"/>
        </a:xfrm>
        <a:prstGeom prst="rect">
          <a:avLst/>
        </a:prstGeom>
        <a:noFill/>
      </xdr:spPr>
    </xdr:pic>
    <xdr:clientData/>
  </xdr:twoCellAnchor>
  <xdr:twoCellAnchor editAs="oneCell">
    <xdr:from>
      <xdr:col>0</xdr:col>
      <xdr:colOff>161926</xdr:colOff>
      <xdr:row>6</xdr:row>
      <xdr:rowOff>14968</xdr:rowOff>
    </xdr:from>
    <xdr:to>
      <xdr:col>1</xdr:col>
      <xdr:colOff>572960</xdr:colOff>
      <xdr:row>9</xdr:row>
      <xdr:rowOff>185057</xdr:rowOff>
    </xdr:to>
    <xdr:pic>
      <xdr:nvPicPr>
        <xdr:cNvPr id="34" name="Picture 267" descr="Imagen relacionada">
          <a:extLst>
            <a:ext uri="{FF2B5EF4-FFF2-40B4-BE49-F238E27FC236}">
              <a16:creationId xmlns:a16="http://schemas.microsoft.com/office/drawing/2014/main" xmlns="" id="{00000000-0008-0000-0000-000022000000}"/>
            </a:ext>
          </a:extLst>
        </xdr:cNvPr>
        <xdr:cNvPicPr>
          <a:picLocks noChangeAspect="1" noChangeArrowheads="1"/>
        </xdr:cNvPicPr>
      </xdr:nvPicPr>
      <xdr:blipFill>
        <a:blip xmlns:r="http://schemas.openxmlformats.org/officeDocument/2006/relationships" r:embed="rId35" cstate="print"/>
        <a:srcRect/>
        <a:stretch>
          <a:fillRect/>
        </a:stretch>
      </xdr:blipFill>
      <xdr:spPr bwMode="auto">
        <a:xfrm>
          <a:off x="161926" y="1767568"/>
          <a:ext cx="1020634" cy="741589"/>
        </a:xfrm>
        <a:prstGeom prst="rect">
          <a:avLst/>
        </a:prstGeom>
        <a:noFill/>
      </xdr:spPr>
    </xdr:pic>
    <xdr:clientData/>
  </xdr:twoCellAnchor>
  <xdr:twoCellAnchor editAs="oneCell">
    <xdr:from>
      <xdr:col>10</xdr:col>
      <xdr:colOff>0</xdr:colOff>
      <xdr:row>14</xdr:row>
      <xdr:rowOff>47625</xdr:rowOff>
    </xdr:from>
    <xdr:to>
      <xdr:col>11</xdr:col>
      <xdr:colOff>262618</xdr:colOff>
      <xdr:row>17</xdr:row>
      <xdr:rowOff>149678</xdr:rowOff>
    </xdr:to>
    <xdr:pic>
      <xdr:nvPicPr>
        <xdr:cNvPr id="35" name="Picture 269" descr="Imagen relacionada">
          <a:hlinkClick xmlns:r="http://schemas.openxmlformats.org/officeDocument/2006/relationships" r:id="rId36"/>
          <a:extLst>
            <a:ext uri="{FF2B5EF4-FFF2-40B4-BE49-F238E27FC236}">
              <a16:creationId xmlns:a16="http://schemas.microsoft.com/office/drawing/2014/main" xmlns="" id="{00000000-0008-0000-0000-000023000000}"/>
            </a:ext>
          </a:extLst>
        </xdr:cNvPr>
        <xdr:cNvPicPr>
          <a:picLocks noChangeAspect="1" noChangeArrowheads="1"/>
        </xdr:cNvPicPr>
      </xdr:nvPicPr>
      <xdr:blipFill>
        <a:blip xmlns:r="http://schemas.openxmlformats.org/officeDocument/2006/relationships" r:embed="rId37" cstate="print"/>
        <a:srcRect/>
        <a:stretch>
          <a:fillRect/>
        </a:stretch>
      </xdr:blipFill>
      <xdr:spPr bwMode="auto">
        <a:xfrm>
          <a:off x="6096000" y="2714625"/>
          <a:ext cx="872218" cy="673553"/>
        </a:xfrm>
        <a:prstGeom prst="rect">
          <a:avLst/>
        </a:prstGeom>
        <a:noFill/>
      </xdr:spPr>
    </xdr:pic>
    <xdr:clientData/>
  </xdr:twoCellAnchor>
  <xdr:twoCellAnchor>
    <xdr:from>
      <xdr:col>8</xdr:col>
      <xdr:colOff>266700</xdr:colOff>
      <xdr:row>37</xdr:row>
      <xdr:rowOff>85725</xdr:rowOff>
    </xdr:from>
    <xdr:to>
      <xdr:col>8</xdr:col>
      <xdr:colOff>476250</xdr:colOff>
      <xdr:row>38</xdr:row>
      <xdr:rowOff>95250</xdr:rowOff>
    </xdr:to>
    <xdr:sp macro="" textlink="">
      <xdr:nvSpPr>
        <xdr:cNvPr id="36" name="Estrella de 6 puntas 35">
          <a:extLst>
            <a:ext uri="{FF2B5EF4-FFF2-40B4-BE49-F238E27FC236}">
              <a16:creationId xmlns:a16="http://schemas.microsoft.com/office/drawing/2014/main" xmlns="" id="{00000000-0008-0000-0000-000024000000}"/>
            </a:ext>
          </a:extLst>
        </xdr:cNvPr>
        <xdr:cNvSpPr/>
      </xdr:nvSpPr>
      <xdr:spPr>
        <a:xfrm>
          <a:off x="5143500" y="7134225"/>
          <a:ext cx="209550" cy="200025"/>
        </a:xfrm>
        <a:prstGeom prst="star6">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314325</xdr:colOff>
      <xdr:row>47</xdr:row>
      <xdr:rowOff>66675</xdr:rowOff>
    </xdr:from>
    <xdr:to>
      <xdr:col>8</xdr:col>
      <xdr:colOff>533400</xdr:colOff>
      <xdr:row>48</xdr:row>
      <xdr:rowOff>95250</xdr:rowOff>
    </xdr:to>
    <xdr:sp macro="" textlink="">
      <xdr:nvSpPr>
        <xdr:cNvPr id="37" name="Estrella de 6 puntas 36">
          <a:extLst>
            <a:ext uri="{FF2B5EF4-FFF2-40B4-BE49-F238E27FC236}">
              <a16:creationId xmlns:a16="http://schemas.microsoft.com/office/drawing/2014/main" xmlns="" id="{00000000-0008-0000-0000-000025000000}"/>
            </a:ext>
          </a:extLst>
        </xdr:cNvPr>
        <xdr:cNvSpPr/>
      </xdr:nvSpPr>
      <xdr:spPr>
        <a:xfrm>
          <a:off x="5191125" y="9020175"/>
          <a:ext cx="219075" cy="219075"/>
        </a:xfrm>
        <a:prstGeom prst="star6">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s-CO" sz="1100"/>
        </a:p>
      </xdr:txBody>
    </xdr:sp>
    <xdr:clientData/>
  </xdr:twoCellAnchor>
  <xdr:twoCellAnchor>
    <xdr:from>
      <xdr:col>11</xdr:col>
      <xdr:colOff>457200</xdr:colOff>
      <xdr:row>64</xdr:row>
      <xdr:rowOff>23812</xdr:rowOff>
    </xdr:from>
    <xdr:to>
      <xdr:col>15</xdr:col>
      <xdr:colOff>219075</xdr:colOff>
      <xdr:row>75</xdr:row>
      <xdr:rowOff>180975</xdr:rowOff>
    </xdr:to>
    <xdr:graphicFrame macro="">
      <xdr:nvGraphicFramePr>
        <xdr:cNvPr id="38" name="Diagrama 37">
          <a:hlinkClick xmlns:r="http://schemas.openxmlformats.org/officeDocument/2006/relationships" r:id="rId38"/>
          <a:extLst>
            <a:ext uri="{FF2B5EF4-FFF2-40B4-BE49-F238E27FC236}">
              <a16:creationId xmlns:a16="http://schemas.microsoft.com/office/drawing/2014/main" xmlns="" id="{00000000-0008-0000-0000-000026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9" r:lo="rId40" r:qs="rId41" r:cs="rId42"/>
        </a:graphicData>
      </a:graphic>
    </xdr:graphicFrame>
    <xdr:clientData/>
  </xdr:twoCellAnchor>
  <xdr:twoCellAnchor>
    <xdr:from>
      <xdr:col>11</xdr:col>
      <xdr:colOff>285750</xdr:colOff>
      <xdr:row>79</xdr:row>
      <xdr:rowOff>85725</xdr:rowOff>
    </xdr:from>
    <xdr:to>
      <xdr:col>17</xdr:col>
      <xdr:colOff>66675</xdr:colOff>
      <xdr:row>84</xdr:row>
      <xdr:rowOff>171450</xdr:rowOff>
    </xdr:to>
    <xdr:graphicFrame macro="">
      <xdr:nvGraphicFramePr>
        <xdr:cNvPr id="39" name="Diagrama 38">
          <a:hlinkClick xmlns:r="http://schemas.openxmlformats.org/officeDocument/2006/relationships" r:id="rId32"/>
          <a:extLst>
            <a:ext uri="{FF2B5EF4-FFF2-40B4-BE49-F238E27FC236}">
              <a16:creationId xmlns:a16="http://schemas.microsoft.com/office/drawing/2014/main" xmlns="" id="{00000000-0008-0000-0000-000027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4" r:lo="rId45" r:qs="rId46" r:cs="rId47"/>
        </a:graphicData>
      </a:graphic>
    </xdr:graphicFrame>
    <xdr:clientData/>
  </xdr:twoCellAnchor>
  <xdr:twoCellAnchor>
    <xdr:from>
      <xdr:col>6</xdr:col>
      <xdr:colOff>180975</xdr:colOff>
      <xdr:row>23</xdr:row>
      <xdr:rowOff>19050</xdr:rowOff>
    </xdr:from>
    <xdr:to>
      <xdr:col>11</xdr:col>
      <xdr:colOff>209550</xdr:colOff>
      <xdr:row>30</xdr:row>
      <xdr:rowOff>66675</xdr:rowOff>
    </xdr:to>
    <xdr:graphicFrame macro="">
      <xdr:nvGraphicFramePr>
        <xdr:cNvPr id="40" name="Diagrama 39">
          <a:hlinkClick xmlns:r="http://schemas.openxmlformats.org/officeDocument/2006/relationships" r:id="rId49"/>
          <a:extLst>
            <a:ext uri="{FF2B5EF4-FFF2-40B4-BE49-F238E27FC236}">
              <a16:creationId xmlns:a16="http://schemas.microsoft.com/office/drawing/2014/main" xmlns="" id="{00000000-0008-0000-0000-000028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50" r:lo="rId51" r:qs="rId52" r:cs="rId53"/>
        </a:graphicData>
      </a:graphic>
    </xdr:graphicFrame>
    <xdr:clientData/>
  </xdr:twoCellAnchor>
  <xdr:twoCellAnchor>
    <xdr:from>
      <xdr:col>12</xdr:col>
      <xdr:colOff>123825</xdr:colOff>
      <xdr:row>0</xdr:row>
      <xdr:rowOff>123825</xdr:rowOff>
    </xdr:from>
    <xdr:to>
      <xdr:col>20</xdr:col>
      <xdr:colOff>428625</xdr:colOff>
      <xdr:row>1</xdr:row>
      <xdr:rowOff>28575</xdr:rowOff>
    </xdr:to>
    <xdr:sp macro="" textlink="">
      <xdr:nvSpPr>
        <xdr:cNvPr id="42" name="Rectángulo 41">
          <a:extLst>
            <a:ext uri="{FF2B5EF4-FFF2-40B4-BE49-F238E27FC236}">
              <a16:creationId xmlns:a16="http://schemas.microsoft.com/office/drawing/2014/main" xmlns="" id="{00000000-0008-0000-0000-00002A000000}"/>
            </a:ext>
          </a:extLst>
        </xdr:cNvPr>
        <xdr:cNvSpPr/>
      </xdr:nvSpPr>
      <xdr:spPr>
        <a:xfrm>
          <a:off x="7439025" y="123825"/>
          <a:ext cx="5181600" cy="64770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t"/>
        <a:lstStyle/>
        <a:p>
          <a:pPr algn="ctr"/>
          <a:r>
            <a:rPr lang="es-CO" sz="3200" b="1" cap="none" spc="0">
              <a:ln w="13462">
                <a:solidFill>
                  <a:schemeClr val="bg1"/>
                </a:solidFill>
                <a:prstDash val="solid"/>
              </a:ln>
              <a:solidFill>
                <a:schemeClr val="tx1">
                  <a:lumMod val="85000"/>
                  <a:lumOff val="15000"/>
                </a:schemeClr>
              </a:solidFill>
              <a:effectLst>
                <a:outerShdw dist="38100" dir="2700000" algn="bl" rotWithShape="0">
                  <a:schemeClr val="accent5"/>
                </a:outerShdw>
              </a:effectLst>
            </a:rPr>
            <a:t>PAMEC  2019</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285750</xdr:colOff>
      <xdr:row>16</xdr:row>
      <xdr:rowOff>163286</xdr:rowOff>
    </xdr:from>
    <xdr:to>
      <xdr:col>10</xdr:col>
      <xdr:colOff>0</xdr:colOff>
      <xdr:row>20</xdr:row>
      <xdr:rowOff>90025</xdr:rowOff>
    </xdr:to>
    <xdr:sp macro="" textlink="">
      <xdr:nvSpPr>
        <xdr:cNvPr id="2" name="Flecha derecha 1">
          <a:hlinkClick xmlns:r="http://schemas.openxmlformats.org/officeDocument/2006/relationships" r:id="rId1"/>
        </xdr:cNvPr>
        <xdr:cNvSpPr/>
      </xdr:nvSpPr>
      <xdr:spPr>
        <a:xfrm>
          <a:off x="12872357" y="10749643"/>
          <a:ext cx="2000250" cy="68873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b="1"/>
            <a:t>SIGUE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571500</xdr:colOff>
      <xdr:row>13</xdr:row>
      <xdr:rowOff>158750</xdr:rowOff>
    </xdr:from>
    <xdr:to>
      <xdr:col>9</xdr:col>
      <xdr:colOff>254000</xdr:colOff>
      <xdr:row>18</xdr:row>
      <xdr:rowOff>8382</xdr:rowOff>
    </xdr:to>
    <xdr:sp macro="" textlink="">
      <xdr:nvSpPr>
        <xdr:cNvPr id="2" name="Flecha derecha 1">
          <a:hlinkClick xmlns:r="http://schemas.openxmlformats.org/officeDocument/2006/relationships" r:id="rId1"/>
        </xdr:cNvPr>
        <xdr:cNvSpPr/>
      </xdr:nvSpPr>
      <xdr:spPr>
        <a:xfrm>
          <a:off x="12827000" y="11620500"/>
          <a:ext cx="2730500" cy="8021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b="1"/>
            <a:t>SIGUE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421822</xdr:colOff>
      <xdr:row>9</xdr:row>
      <xdr:rowOff>0</xdr:rowOff>
    </xdr:from>
    <xdr:to>
      <xdr:col>4</xdr:col>
      <xdr:colOff>571500</xdr:colOff>
      <xdr:row>12</xdr:row>
      <xdr:rowOff>90025</xdr:rowOff>
    </xdr:to>
    <xdr:sp macro="" textlink="">
      <xdr:nvSpPr>
        <xdr:cNvPr id="2" name="Flecha derecha 1">
          <a:hlinkClick xmlns:r="http://schemas.openxmlformats.org/officeDocument/2006/relationships" r:id="rId1"/>
        </xdr:cNvPr>
        <xdr:cNvSpPr/>
      </xdr:nvSpPr>
      <xdr:spPr>
        <a:xfrm>
          <a:off x="7987393" y="11498036"/>
          <a:ext cx="1809750" cy="6615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b="1"/>
            <a:t>SIGUE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312963</xdr:colOff>
      <xdr:row>9</xdr:row>
      <xdr:rowOff>136072</xdr:rowOff>
    </xdr:from>
    <xdr:to>
      <xdr:col>10</xdr:col>
      <xdr:colOff>394606</xdr:colOff>
      <xdr:row>14</xdr:row>
      <xdr:rowOff>49204</xdr:rowOff>
    </xdr:to>
    <xdr:sp macro="" textlink="">
      <xdr:nvSpPr>
        <xdr:cNvPr id="2" name="Flecha derecha 1">
          <a:hlinkClick xmlns:r="http://schemas.openxmlformats.org/officeDocument/2006/relationships" r:id="rId1"/>
        </xdr:cNvPr>
        <xdr:cNvSpPr/>
      </xdr:nvSpPr>
      <xdr:spPr>
        <a:xfrm>
          <a:off x="11892642" y="6817179"/>
          <a:ext cx="2367643" cy="8656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b="1"/>
            <a:t>SIGUE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25</xdr:row>
      <xdr:rowOff>0</xdr:rowOff>
    </xdr:from>
    <xdr:to>
      <xdr:col>3</xdr:col>
      <xdr:colOff>2367643</xdr:colOff>
      <xdr:row>29</xdr:row>
      <xdr:rowOff>103632</xdr:rowOff>
    </xdr:to>
    <xdr:sp macro="" textlink="">
      <xdr:nvSpPr>
        <xdr:cNvPr id="2" name="Flecha derecha 1">
          <a:hlinkClick xmlns:r="http://schemas.openxmlformats.org/officeDocument/2006/relationships" r:id="rId1"/>
        </xdr:cNvPr>
        <xdr:cNvSpPr/>
      </xdr:nvSpPr>
      <xdr:spPr>
        <a:xfrm>
          <a:off x="7750969" y="27074813"/>
          <a:ext cx="2367643" cy="8656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b="1"/>
            <a:t>SIGUE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693964</xdr:colOff>
      <xdr:row>11</xdr:row>
      <xdr:rowOff>0</xdr:rowOff>
    </xdr:from>
    <xdr:to>
      <xdr:col>13</xdr:col>
      <xdr:colOff>13607</xdr:colOff>
      <xdr:row>15</xdr:row>
      <xdr:rowOff>103632</xdr:rowOff>
    </xdr:to>
    <xdr:sp macro="" textlink="">
      <xdr:nvSpPr>
        <xdr:cNvPr id="2" name="Flecha derecha 1">
          <a:hlinkClick xmlns:r="http://schemas.openxmlformats.org/officeDocument/2006/relationships" r:id="rId1"/>
        </xdr:cNvPr>
        <xdr:cNvSpPr/>
      </xdr:nvSpPr>
      <xdr:spPr>
        <a:xfrm>
          <a:off x="14341928" y="9906000"/>
          <a:ext cx="2367643" cy="8656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b="1"/>
            <a:t>SIGUE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438150</xdr:colOff>
      <xdr:row>8</xdr:row>
      <xdr:rowOff>114300</xdr:rowOff>
    </xdr:from>
    <xdr:to>
      <xdr:col>11</xdr:col>
      <xdr:colOff>100693</xdr:colOff>
      <xdr:row>13</xdr:row>
      <xdr:rowOff>27432</xdr:rowOff>
    </xdr:to>
    <xdr:sp macro="" textlink="">
      <xdr:nvSpPr>
        <xdr:cNvPr id="2" name="Flecha derecha 1">
          <a:hlinkClick xmlns:r="http://schemas.openxmlformats.org/officeDocument/2006/relationships" r:id="rId1"/>
        </xdr:cNvPr>
        <xdr:cNvSpPr/>
      </xdr:nvSpPr>
      <xdr:spPr>
        <a:xfrm>
          <a:off x="11887200" y="10877550"/>
          <a:ext cx="2367643" cy="8656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b="1"/>
            <a:t>SIGUE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857250</xdr:colOff>
      <xdr:row>7</xdr:row>
      <xdr:rowOff>127000</xdr:rowOff>
    </xdr:from>
    <xdr:to>
      <xdr:col>7</xdr:col>
      <xdr:colOff>303893</xdr:colOff>
      <xdr:row>12</xdr:row>
      <xdr:rowOff>40132</xdr:rowOff>
    </xdr:to>
    <xdr:sp macro="" textlink="">
      <xdr:nvSpPr>
        <xdr:cNvPr id="2" name="Flecha derecha 1">
          <a:hlinkClick xmlns:r="http://schemas.openxmlformats.org/officeDocument/2006/relationships" r:id="rId1"/>
        </xdr:cNvPr>
        <xdr:cNvSpPr/>
      </xdr:nvSpPr>
      <xdr:spPr>
        <a:xfrm>
          <a:off x="10302875" y="6016625"/>
          <a:ext cx="2367643" cy="8656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b="1"/>
            <a:t>SIGUE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666750</xdr:colOff>
      <xdr:row>3</xdr:row>
      <xdr:rowOff>108857</xdr:rowOff>
    </xdr:from>
    <xdr:to>
      <xdr:col>11</xdr:col>
      <xdr:colOff>748393</xdr:colOff>
      <xdr:row>3</xdr:row>
      <xdr:rowOff>974489</xdr:rowOff>
    </xdr:to>
    <xdr:sp macro="" textlink="">
      <xdr:nvSpPr>
        <xdr:cNvPr id="2" name="Flecha derecha 1">
          <a:hlinkClick xmlns:r="http://schemas.openxmlformats.org/officeDocument/2006/relationships" r:id="rId1"/>
        </xdr:cNvPr>
        <xdr:cNvSpPr/>
      </xdr:nvSpPr>
      <xdr:spPr>
        <a:xfrm>
          <a:off x="13620750" y="1319893"/>
          <a:ext cx="2367643" cy="8656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b="1"/>
            <a:t>SIGUE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452437</xdr:colOff>
      <xdr:row>22</xdr:row>
      <xdr:rowOff>47625</xdr:rowOff>
    </xdr:from>
    <xdr:to>
      <xdr:col>13</xdr:col>
      <xdr:colOff>47625</xdr:colOff>
      <xdr:row>26</xdr:row>
      <xdr:rowOff>67913</xdr:rowOff>
    </xdr:to>
    <xdr:sp macro="" textlink="">
      <xdr:nvSpPr>
        <xdr:cNvPr id="2" name="Flecha izquierda 1">
          <a:hlinkClick xmlns:r="http://schemas.openxmlformats.org/officeDocument/2006/relationships" r:id="rId1"/>
        </xdr:cNvPr>
        <xdr:cNvSpPr/>
      </xdr:nvSpPr>
      <xdr:spPr>
        <a:xfrm>
          <a:off x="11156156" y="9179719"/>
          <a:ext cx="1881188" cy="78228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b="1"/>
            <a:t>INICIO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5153025</xdr:colOff>
      <xdr:row>4</xdr:row>
      <xdr:rowOff>19050</xdr:rowOff>
    </xdr:from>
    <xdr:to>
      <xdr:col>1</xdr:col>
      <xdr:colOff>723900</xdr:colOff>
      <xdr:row>7</xdr:row>
      <xdr:rowOff>57150</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100-000002000000}"/>
            </a:ext>
          </a:extLst>
        </xdr:cNvPr>
        <xdr:cNvSpPr/>
      </xdr:nvSpPr>
      <xdr:spPr>
        <a:xfrm>
          <a:off x="5153025" y="2752725"/>
          <a:ext cx="923925" cy="609600"/>
        </a:xfrm>
        <a:prstGeom prst="lef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600" b="1" i="0" u="none" strike="noStrike" kern="0" cap="none" spc="0" normalizeH="0" baseline="0" noProof="0">
              <a:ln>
                <a:noFill/>
              </a:ln>
              <a:solidFill>
                <a:sysClr val="window" lastClr="FFFFFF"/>
              </a:solidFill>
              <a:effectLst/>
              <a:uLnTx/>
              <a:uFillTx/>
              <a:latin typeface="Calibri" panose="020F0502020204030204"/>
              <a:ea typeface="+mn-ea"/>
              <a:cs typeface="+mn-cs"/>
            </a:rPr>
            <a:t>INICIO</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600075</xdr:colOff>
      <xdr:row>0</xdr:row>
      <xdr:rowOff>1</xdr:rowOff>
    </xdr:from>
    <xdr:to>
      <xdr:col>2</xdr:col>
      <xdr:colOff>1459707</xdr:colOff>
      <xdr:row>2</xdr:row>
      <xdr:rowOff>152401</xdr:rowOff>
    </xdr:to>
    <xdr:pic>
      <xdr:nvPicPr>
        <xdr:cNvPr id="2" name="0 Imagen" descr="nuevo_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25" y="1"/>
          <a:ext cx="1964532"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353786</xdr:colOff>
      <xdr:row>1</xdr:row>
      <xdr:rowOff>0</xdr:rowOff>
    </xdr:from>
    <xdr:to>
      <xdr:col>9</xdr:col>
      <xdr:colOff>476250</xdr:colOff>
      <xdr:row>4</xdr:row>
      <xdr:rowOff>171667</xdr:rowOff>
    </xdr:to>
    <xdr:sp macro="" textlink="">
      <xdr:nvSpPr>
        <xdr:cNvPr id="3" name="Flecha izquierda 2">
          <a:hlinkClick xmlns:r="http://schemas.openxmlformats.org/officeDocument/2006/relationships" r:id="rId2"/>
        </xdr:cNvPr>
        <xdr:cNvSpPr/>
      </xdr:nvSpPr>
      <xdr:spPr>
        <a:xfrm>
          <a:off x="12382500" y="190500"/>
          <a:ext cx="1592036" cy="71595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b="1"/>
            <a:t>INICIO</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8</xdr:col>
      <xdr:colOff>742950</xdr:colOff>
      <xdr:row>1</xdr:row>
      <xdr:rowOff>123825</xdr:rowOff>
    </xdr:from>
    <xdr:to>
      <xdr:col>10</xdr:col>
      <xdr:colOff>197358</xdr:colOff>
      <xdr:row>4</xdr:row>
      <xdr:rowOff>36957</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1A00-000002000000}"/>
            </a:ext>
          </a:extLst>
        </xdr:cNvPr>
        <xdr:cNvSpPr/>
      </xdr:nvSpPr>
      <xdr:spPr>
        <a:xfrm>
          <a:off x="10086975" y="314325"/>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1"/>
            <a:t>INICIO</a:t>
          </a:r>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2</xdr:col>
      <xdr:colOff>0</xdr:colOff>
      <xdr:row>6</xdr:row>
      <xdr:rowOff>0</xdr:rowOff>
    </xdr:from>
    <xdr:to>
      <xdr:col>4</xdr:col>
      <xdr:colOff>488905</xdr:colOff>
      <xdr:row>6</xdr:row>
      <xdr:rowOff>938865</xdr:rowOff>
    </xdr:to>
    <xdr:pic>
      <xdr:nvPicPr>
        <xdr:cNvPr id="2" name="Imagen 1"/>
        <xdr:cNvPicPr>
          <a:picLocks noChangeAspect="1"/>
        </xdr:cNvPicPr>
      </xdr:nvPicPr>
      <xdr:blipFill>
        <a:blip xmlns:r="http://schemas.openxmlformats.org/officeDocument/2006/relationships" r:embed="rId1"/>
        <a:stretch>
          <a:fillRect/>
        </a:stretch>
      </xdr:blipFill>
      <xdr:spPr>
        <a:xfrm>
          <a:off x="7286625" y="4349750"/>
          <a:ext cx="5346655" cy="93886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3</xdr:col>
      <xdr:colOff>0</xdr:colOff>
      <xdr:row>8</xdr:row>
      <xdr:rowOff>0</xdr:rowOff>
    </xdr:from>
    <xdr:to>
      <xdr:col>9</xdr:col>
      <xdr:colOff>189548</xdr:colOff>
      <xdr:row>8</xdr:row>
      <xdr:rowOff>938865</xdr:rowOff>
    </xdr:to>
    <xdr:pic>
      <xdr:nvPicPr>
        <xdr:cNvPr id="2" name="Imagen 1"/>
        <xdr:cNvPicPr>
          <a:picLocks noChangeAspect="1"/>
        </xdr:cNvPicPr>
      </xdr:nvPicPr>
      <xdr:blipFill>
        <a:blip xmlns:r="http://schemas.openxmlformats.org/officeDocument/2006/relationships" r:embed="rId1"/>
        <a:stretch>
          <a:fillRect/>
        </a:stretch>
      </xdr:blipFill>
      <xdr:spPr>
        <a:xfrm>
          <a:off x="7239000" y="9688286"/>
          <a:ext cx="5346655" cy="93886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476250</xdr:colOff>
      <xdr:row>8</xdr:row>
      <xdr:rowOff>79375</xdr:rowOff>
    </xdr:from>
    <xdr:to>
      <xdr:col>8</xdr:col>
      <xdr:colOff>346030</xdr:colOff>
      <xdr:row>8</xdr:row>
      <xdr:rowOff>1018240</xdr:rowOff>
    </xdr:to>
    <xdr:pic>
      <xdr:nvPicPr>
        <xdr:cNvPr id="2" name="Imagen 1"/>
        <xdr:cNvPicPr>
          <a:picLocks noChangeAspect="1"/>
        </xdr:cNvPicPr>
      </xdr:nvPicPr>
      <xdr:blipFill>
        <a:blip xmlns:r="http://schemas.openxmlformats.org/officeDocument/2006/relationships" r:embed="rId1"/>
        <a:stretch>
          <a:fillRect/>
        </a:stretch>
      </xdr:blipFill>
      <xdr:spPr>
        <a:xfrm>
          <a:off x="6556375" y="3810000"/>
          <a:ext cx="5346655" cy="93886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3</xdr:col>
      <xdr:colOff>500063</xdr:colOff>
      <xdr:row>6</xdr:row>
      <xdr:rowOff>2357437</xdr:rowOff>
    </xdr:from>
    <xdr:to>
      <xdr:col>10</xdr:col>
      <xdr:colOff>179343</xdr:colOff>
      <xdr:row>7</xdr:row>
      <xdr:rowOff>867427</xdr:rowOff>
    </xdr:to>
    <xdr:pic>
      <xdr:nvPicPr>
        <xdr:cNvPr id="2" name="Imagen 1"/>
        <xdr:cNvPicPr>
          <a:picLocks noChangeAspect="1"/>
        </xdr:cNvPicPr>
      </xdr:nvPicPr>
      <xdr:blipFill>
        <a:blip xmlns:r="http://schemas.openxmlformats.org/officeDocument/2006/relationships" r:embed="rId1"/>
        <a:stretch>
          <a:fillRect/>
        </a:stretch>
      </xdr:blipFill>
      <xdr:spPr>
        <a:xfrm>
          <a:off x="8858251" y="6310312"/>
          <a:ext cx="5346655" cy="93886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xdr:col>
      <xdr:colOff>838200</xdr:colOff>
      <xdr:row>5</xdr:row>
      <xdr:rowOff>3562350</xdr:rowOff>
    </xdr:from>
    <xdr:to>
      <xdr:col>8</xdr:col>
      <xdr:colOff>488905</xdr:colOff>
      <xdr:row>6</xdr:row>
      <xdr:rowOff>786465</xdr:rowOff>
    </xdr:to>
    <xdr:pic>
      <xdr:nvPicPr>
        <xdr:cNvPr id="2" name="Imagen 1"/>
        <xdr:cNvPicPr>
          <a:picLocks noChangeAspect="1"/>
        </xdr:cNvPicPr>
      </xdr:nvPicPr>
      <xdr:blipFill>
        <a:blip xmlns:r="http://schemas.openxmlformats.org/officeDocument/2006/relationships" r:embed="rId1"/>
        <a:stretch>
          <a:fillRect/>
        </a:stretch>
      </xdr:blipFill>
      <xdr:spPr>
        <a:xfrm>
          <a:off x="7505700" y="4743450"/>
          <a:ext cx="5346655" cy="938865"/>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2</xdr:col>
      <xdr:colOff>95250</xdr:colOff>
      <xdr:row>6</xdr:row>
      <xdr:rowOff>1885950</xdr:rowOff>
    </xdr:from>
    <xdr:to>
      <xdr:col>8</xdr:col>
      <xdr:colOff>618067</xdr:colOff>
      <xdr:row>6</xdr:row>
      <xdr:rowOff>2800350</xdr:rowOff>
    </xdr:to>
    <xdr:sp macro="" textlink="">
      <xdr:nvSpPr>
        <xdr:cNvPr id="2" name="Recortar rectángulo de esquina sencilla 1"/>
        <xdr:cNvSpPr/>
      </xdr:nvSpPr>
      <xdr:spPr>
        <a:xfrm>
          <a:off x="7353300" y="5143500"/>
          <a:ext cx="5323417" cy="914400"/>
        </a:xfrm>
        <a:prstGeom prst="snip1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s-CO" sz="1600" b="1">
              <a:solidFill>
                <a:schemeClr val="bg1"/>
              </a:solidFill>
            </a:rPr>
            <a:t>ESTANDAR</a:t>
          </a:r>
          <a:r>
            <a:rPr lang="es-CO" sz="1600" b="1" baseline="0">
              <a:solidFill>
                <a:schemeClr val="bg1"/>
              </a:solidFill>
            </a:rPr>
            <a:t> EVALUADOS EN LA PARTE ADMINISTRATIVA POR PARTE DE GRUPOS  INTERDISCIPLINARIOS</a:t>
          </a:r>
          <a:endParaRPr lang="es-CO" sz="1600" b="1">
            <a:solidFill>
              <a:schemeClr val="bg1"/>
            </a:solidFill>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603250</xdr:colOff>
      <xdr:row>6</xdr:row>
      <xdr:rowOff>396875</xdr:rowOff>
    </xdr:from>
    <xdr:to>
      <xdr:col>10</xdr:col>
      <xdr:colOff>497417</xdr:colOff>
      <xdr:row>6</xdr:row>
      <xdr:rowOff>1311275</xdr:rowOff>
    </xdr:to>
    <xdr:sp macro="" textlink="">
      <xdr:nvSpPr>
        <xdr:cNvPr id="2" name="Recortar rectángulo de esquina sencilla 1"/>
        <xdr:cNvSpPr/>
      </xdr:nvSpPr>
      <xdr:spPr>
        <a:xfrm>
          <a:off x="7937500" y="4937125"/>
          <a:ext cx="5323417" cy="914400"/>
        </a:xfrm>
        <a:prstGeom prst="snip1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lang="es-CO" sz="1600" b="1">
              <a:solidFill>
                <a:schemeClr val="bg1"/>
              </a:solidFill>
            </a:rPr>
            <a:t>ESTANDAR</a:t>
          </a:r>
          <a:r>
            <a:rPr lang="es-CO" sz="1600" b="1" baseline="0">
              <a:solidFill>
                <a:schemeClr val="bg1"/>
              </a:solidFill>
            </a:rPr>
            <a:t> EVALUADOS EN LA PARTE ADMINISTRATIVA POR PARTE DE GRUPOS  INTERDISCIPLINARIOS</a:t>
          </a:r>
          <a:endParaRPr lang="es-CO" sz="1600" b="1">
            <a:solidFill>
              <a:schemeClr val="bg1"/>
            </a:solidFill>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16</xdr:col>
      <xdr:colOff>303067</xdr:colOff>
      <xdr:row>0</xdr:row>
      <xdr:rowOff>51953</xdr:rowOff>
    </xdr:from>
    <xdr:to>
      <xdr:col>18</xdr:col>
      <xdr:colOff>0</xdr:colOff>
      <xdr:row>0</xdr:row>
      <xdr:rowOff>597476</xdr:rowOff>
    </xdr:to>
    <xdr:sp macro="" textlink="">
      <xdr:nvSpPr>
        <xdr:cNvPr id="2" name="Flecha izquierda 1">
          <a:hlinkClick xmlns:r="http://schemas.openxmlformats.org/officeDocument/2006/relationships" r:id="rId1"/>
        </xdr:cNvPr>
        <xdr:cNvSpPr/>
      </xdr:nvSpPr>
      <xdr:spPr>
        <a:xfrm>
          <a:off x="12085492" y="51953"/>
          <a:ext cx="925658" cy="545523"/>
        </a:xfrm>
        <a:prstGeom prst="lef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600" b="1" i="0" u="none" strike="noStrike" kern="0" cap="none" spc="0" normalizeH="0" baseline="0" noProof="0" smtClean="0">
              <a:ln>
                <a:noFill/>
              </a:ln>
              <a:solidFill>
                <a:sysClr val="window" lastClr="FFFFFF"/>
              </a:solidFill>
              <a:effectLst/>
              <a:uLnTx/>
              <a:uFillTx/>
              <a:latin typeface="Calibri" panose="020F0502020204030204"/>
              <a:ea typeface="+mn-ea"/>
              <a:cs typeface="+mn-cs"/>
            </a:rPr>
            <a:t>INICIO</a:t>
          </a:r>
        </a:p>
      </xdr:txBody>
    </xdr:sp>
    <xdr:clientData/>
  </xdr:twoCellAnchor>
  <xdr:twoCellAnchor editAs="oneCell">
    <xdr:from>
      <xdr:col>0</xdr:col>
      <xdr:colOff>8660</xdr:colOff>
      <xdr:row>0</xdr:row>
      <xdr:rowOff>649432</xdr:rowOff>
    </xdr:from>
    <xdr:to>
      <xdr:col>8</xdr:col>
      <xdr:colOff>727365</xdr:colOff>
      <xdr:row>24</xdr:row>
      <xdr:rowOff>107136</xdr:rowOff>
    </xdr:to>
    <xdr:pic>
      <xdr:nvPicPr>
        <xdr:cNvPr id="3" name="Imagen 2"/>
        <xdr:cNvPicPr>
          <a:picLocks noChangeAspect="1"/>
        </xdr:cNvPicPr>
      </xdr:nvPicPr>
      <xdr:blipFill>
        <a:blip xmlns:r="http://schemas.openxmlformats.org/officeDocument/2006/relationships" r:embed="rId2"/>
        <a:stretch>
          <a:fillRect/>
        </a:stretch>
      </xdr:blipFill>
      <xdr:spPr>
        <a:xfrm>
          <a:off x="8660" y="649432"/>
          <a:ext cx="6814705" cy="45059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598714</xdr:colOff>
      <xdr:row>0</xdr:row>
      <xdr:rowOff>1</xdr:rowOff>
    </xdr:from>
    <xdr:to>
      <xdr:col>1</xdr:col>
      <xdr:colOff>2168978</xdr:colOff>
      <xdr:row>2</xdr:row>
      <xdr:rowOff>95251</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3456214" y="1"/>
          <a:ext cx="1570264" cy="730250"/>
        </a:xfrm>
        <a:prstGeom prst="rect">
          <a:avLst/>
        </a:prstGeom>
      </xdr:spPr>
    </xdr:pic>
    <xdr:clientData/>
  </xdr:twoCellAnchor>
  <xdr:twoCellAnchor>
    <xdr:from>
      <xdr:col>36</xdr:col>
      <xdr:colOff>13607</xdr:colOff>
      <xdr:row>0</xdr:row>
      <xdr:rowOff>258536</xdr:rowOff>
    </xdr:from>
    <xdr:to>
      <xdr:col>39</xdr:col>
      <xdr:colOff>240846</xdr:colOff>
      <xdr:row>2</xdr:row>
      <xdr:rowOff>285750</xdr:rowOff>
    </xdr:to>
    <xdr:sp macro="" textlink="">
      <xdr:nvSpPr>
        <xdr:cNvPr id="3" name="Flecha izquierda 2">
          <a:hlinkClick xmlns:r="http://schemas.openxmlformats.org/officeDocument/2006/relationships" r:id="rId2"/>
          <a:extLst>
            <a:ext uri="{FF2B5EF4-FFF2-40B4-BE49-F238E27FC236}">
              <a16:creationId xmlns:a16="http://schemas.microsoft.com/office/drawing/2014/main" xmlns="" id="{00000000-0008-0000-0200-000003000000}"/>
            </a:ext>
          </a:extLst>
        </xdr:cNvPr>
        <xdr:cNvSpPr/>
      </xdr:nvSpPr>
      <xdr:spPr>
        <a:xfrm>
          <a:off x="17187182" y="258536"/>
          <a:ext cx="970189" cy="684439"/>
        </a:xfrm>
        <a:prstGeom prst="lef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600" b="1" i="0" u="none" strike="noStrike" kern="0" cap="none" spc="0" normalizeH="0" baseline="0" noProof="0">
              <a:ln>
                <a:noFill/>
              </a:ln>
              <a:solidFill>
                <a:sysClr val="window" lastClr="FFFFFF"/>
              </a:solidFill>
              <a:effectLst/>
              <a:uLnTx/>
              <a:uFillTx/>
              <a:latin typeface="Calibri" panose="020F0502020204030204"/>
              <a:ea typeface="+mn-ea"/>
              <a:cs typeface="+mn-cs"/>
            </a:rPr>
            <a:t>INICIO</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361950</xdr:colOff>
      <xdr:row>35</xdr:row>
      <xdr:rowOff>57149</xdr:rowOff>
    </xdr:from>
    <xdr:to>
      <xdr:col>4</xdr:col>
      <xdr:colOff>571500</xdr:colOff>
      <xdr:row>35</xdr:row>
      <xdr:rowOff>295274</xdr:rowOff>
    </xdr:to>
    <xdr:sp macro="" textlink="">
      <xdr:nvSpPr>
        <xdr:cNvPr id="2" name="Estrella de 4 puntas 1">
          <a:extLst>
            <a:ext uri="{FF2B5EF4-FFF2-40B4-BE49-F238E27FC236}">
              <a16:creationId xmlns:a16="http://schemas.microsoft.com/office/drawing/2014/main" xmlns="" id="{00000000-0008-0000-1C00-000002000000}"/>
            </a:ext>
          </a:extLst>
        </xdr:cNvPr>
        <xdr:cNvSpPr/>
      </xdr:nvSpPr>
      <xdr:spPr>
        <a:xfrm>
          <a:off x="5429250" y="10839449"/>
          <a:ext cx="209550" cy="238125"/>
        </a:xfrm>
        <a:prstGeom prst="star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380999</xdr:colOff>
      <xdr:row>36</xdr:row>
      <xdr:rowOff>104775</xdr:rowOff>
    </xdr:from>
    <xdr:to>
      <xdr:col>4</xdr:col>
      <xdr:colOff>542924</xdr:colOff>
      <xdr:row>36</xdr:row>
      <xdr:rowOff>295275</xdr:rowOff>
    </xdr:to>
    <xdr:sp macro="" textlink="">
      <xdr:nvSpPr>
        <xdr:cNvPr id="3" name="Estrella de 4 puntas 2">
          <a:extLst>
            <a:ext uri="{FF2B5EF4-FFF2-40B4-BE49-F238E27FC236}">
              <a16:creationId xmlns:a16="http://schemas.microsoft.com/office/drawing/2014/main" xmlns="" id="{00000000-0008-0000-1C00-000003000000}"/>
            </a:ext>
          </a:extLst>
        </xdr:cNvPr>
        <xdr:cNvSpPr/>
      </xdr:nvSpPr>
      <xdr:spPr>
        <a:xfrm>
          <a:off x="5448299" y="11210925"/>
          <a:ext cx="161925" cy="190500"/>
        </a:xfrm>
        <a:prstGeom prst="star4">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5</xdr:col>
      <xdr:colOff>371475</xdr:colOff>
      <xdr:row>0</xdr:row>
      <xdr:rowOff>114300</xdr:rowOff>
    </xdr:from>
    <xdr:to>
      <xdr:col>6</xdr:col>
      <xdr:colOff>628650</xdr:colOff>
      <xdr:row>2</xdr:row>
      <xdr:rowOff>352425</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xmlns="" id="{00000000-0008-0000-1C00-000004000000}"/>
            </a:ext>
          </a:extLst>
        </xdr:cNvPr>
        <xdr:cNvSpPr/>
      </xdr:nvSpPr>
      <xdr:spPr>
        <a:xfrm>
          <a:off x="6200775" y="114300"/>
          <a:ext cx="1019175" cy="628650"/>
        </a:xfrm>
        <a:prstGeom prst="lef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600" b="1" i="0" u="none" strike="noStrike" kern="0" cap="none" spc="0" normalizeH="0" baseline="0" noProof="0">
              <a:ln>
                <a:noFill/>
              </a:ln>
              <a:solidFill>
                <a:sysClr val="window" lastClr="FFFFFF"/>
              </a:solidFill>
              <a:effectLst/>
              <a:uLnTx/>
              <a:uFillTx/>
              <a:latin typeface="Calibri" panose="020F0502020204030204"/>
              <a:ea typeface="+mn-ea"/>
              <a:cs typeface="+mn-cs"/>
            </a:rPr>
            <a:t>INICIO</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11</xdr:col>
      <xdr:colOff>47625</xdr:colOff>
      <xdr:row>2</xdr:row>
      <xdr:rowOff>190500</xdr:rowOff>
    </xdr:from>
    <xdr:to>
      <xdr:col>12</xdr:col>
      <xdr:colOff>264033</xdr:colOff>
      <xdr:row>3</xdr:row>
      <xdr:rowOff>465582</xdr:rowOff>
    </xdr:to>
    <xdr:sp macro="" textlink="">
      <xdr:nvSpPr>
        <xdr:cNvPr id="2" name="Flecha izquierda 1">
          <a:hlinkClick xmlns:r="http://schemas.openxmlformats.org/officeDocument/2006/relationships" r:id="rId1"/>
        </xdr:cNvPr>
        <xdr:cNvSpPr/>
      </xdr:nvSpPr>
      <xdr:spPr>
        <a:xfrm>
          <a:off x="9448800" y="581025"/>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b="1"/>
            <a:t>INICIO</a:t>
          </a:r>
        </a:p>
      </xdr:txBody>
    </xdr:sp>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152399</xdr:colOff>
      <xdr:row>0</xdr:row>
      <xdr:rowOff>38100</xdr:rowOff>
    </xdr:from>
    <xdr:to>
      <xdr:col>0</xdr:col>
      <xdr:colOff>1381124</xdr:colOff>
      <xdr:row>2</xdr:row>
      <xdr:rowOff>123825</xdr:rowOff>
    </xdr:to>
    <xdr:pic>
      <xdr:nvPicPr>
        <xdr:cNvPr id="2" name="Imagen 1">
          <a:extLst>
            <a:ext uri="{FF2B5EF4-FFF2-40B4-BE49-F238E27FC236}">
              <a16:creationId xmlns:a16="http://schemas.microsoft.com/office/drawing/2014/main" xmlns="" id="{00000000-0008-0000-1D00-000002000000}"/>
            </a:ext>
          </a:extLst>
        </xdr:cNvPr>
        <xdr:cNvPicPr>
          <a:picLocks noChangeAspect="1"/>
        </xdr:cNvPicPr>
      </xdr:nvPicPr>
      <xdr:blipFill>
        <a:blip xmlns:r="http://schemas.openxmlformats.org/officeDocument/2006/relationships" r:embed="rId1" cstate="print"/>
        <a:stretch>
          <a:fillRect/>
        </a:stretch>
      </xdr:blipFill>
      <xdr:spPr>
        <a:xfrm>
          <a:off x="152399" y="38100"/>
          <a:ext cx="1228725" cy="466725"/>
        </a:xfrm>
        <a:prstGeom prst="rect">
          <a:avLst/>
        </a:prstGeom>
      </xdr:spPr>
    </xdr:pic>
    <xdr:clientData/>
  </xdr:twoCellAnchor>
  <xdr:twoCellAnchor>
    <xdr:from>
      <xdr:col>8</xdr:col>
      <xdr:colOff>409575</xdr:colOff>
      <xdr:row>0</xdr:row>
      <xdr:rowOff>0</xdr:rowOff>
    </xdr:from>
    <xdr:to>
      <xdr:col>9</xdr:col>
      <xdr:colOff>704850</xdr:colOff>
      <xdr:row>3</xdr:row>
      <xdr:rowOff>0</xdr:rowOff>
    </xdr:to>
    <xdr:sp macro="" textlink="">
      <xdr:nvSpPr>
        <xdr:cNvPr id="3" name="Flecha izquierda 2">
          <a:hlinkClick xmlns:r="http://schemas.openxmlformats.org/officeDocument/2006/relationships" r:id="rId2"/>
          <a:extLst>
            <a:ext uri="{FF2B5EF4-FFF2-40B4-BE49-F238E27FC236}">
              <a16:creationId xmlns:a16="http://schemas.microsoft.com/office/drawing/2014/main" xmlns="" id="{00000000-0008-0000-1D00-000003000000}"/>
            </a:ext>
          </a:extLst>
        </xdr:cNvPr>
        <xdr:cNvSpPr/>
      </xdr:nvSpPr>
      <xdr:spPr>
        <a:xfrm>
          <a:off x="7448550" y="0"/>
          <a:ext cx="1057275" cy="571500"/>
        </a:xfrm>
        <a:prstGeom prst="lef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600" b="1" i="0" u="none" strike="noStrike" kern="0" cap="none" spc="0" normalizeH="0" baseline="0" noProof="0">
              <a:ln>
                <a:noFill/>
              </a:ln>
              <a:solidFill>
                <a:sysClr val="window" lastClr="FFFFFF"/>
              </a:solidFill>
              <a:effectLst/>
              <a:uLnTx/>
              <a:uFillTx/>
              <a:latin typeface="Calibri" panose="020F0502020204030204"/>
              <a:ea typeface="+mn-ea"/>
              <a:cs typeface="+mn-cs"/>
            </a:rPr>
            <a:t>INICIO</a:t>
          </a:r>
        </a:p>
      </xdr:txBody>
    </xdr:sp>
    <xdr:clientData/>
  </xdr:twoCellAnchor>
  <xdr:oneCellAnchor>
    <xdr:from>
      <xdr:col>8</xdr:col>
      <xdr:colOff>314325</xdr:colOff>
      <xdr:row>4</xdr:row>
      <xdr:rowOff>923925</xdr:rowOff>
    </xdr:from>
    <xdr:ext cx="2162175" cy="2114550"/>
    <xdr:sp macro="" textlink="">
      <xdr:nvSpPr>
        <xdr:cNvPr id="4" name="CuadroTexto 3">
          <a:extLst>
            <a:ext uri="{FF2B5EF4-FFF2-40B4-BE49-F238E27FC236}">
              <a16:creationId xmlns:a16="http://schemas.microsoft.com/office/drawing/2014/main" xmlns="" id="{00000000-0008-0000-1D00-000004000000}"/>
            </a:ext>
          </a:extLst>
        </xdr:cNvPr>
        <xdr:cNvSpPr txBox="1"/>
      </xdr:nvSpPr>
      <xdr:spPr>
        <a:xfrm>
          <a:off x="7353300" y="1562100"/>
          <a:ext cx="2162175" cy="2114550"/>
        </a:xfrm>
        <a:prstGeom prst="rect">
          <a:avLst/>
        </a:prstGeom>
        <a:solidFill>
          <a:schemeClr val="accent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es-CO" sz="1600" b="1"/>
            <a:t>VERIFICAR SOPORTE DE </a:t>
          </a:r>
        </a:p>
        <a:p>
          <a:pPr algn="ctr"/>
          <a:r>
            <a:rPr lang="es-CO" sz="1600" b="1" baseline="0"/>
            <a:t>LA  PRIORIZACION EN </a:t>
          </a:r>
        </a:p>
        <a:p>
          <a:pPr algn="ctr"/>
          <a:r>
            <a:rPr lang="es-CO" sz="1600" b="1" baseline="0"/>
            <a:t>FORMATO DE AUTO </a:t>
          </a:r>
        </a:p>
        <a:p>
          <a:pPr algn="ctr"/>
          <a:r>
            <a:rPr lang="es-CO" sz="1600" b="1" baseline="0"/>
            <a:t>EVALUACION</a:t>
          </a:r>
        </a:p>
      </xdr:txBody>
    </xdr:sp>
    <xdr:clientData/>
  </xdr:oneCellAnchor>
  <xdr:twoCellAnchor editAs="oneCell">
    <xdr:from>
      <xdr:col>8</xdr:col>
      <xdr:colOff>314325</xdr:colOff>
      <xdr:row>5</xdr:row>
      <xdr:rowOff>908112</xdr:rowOff>
    </xdr:from>
    <xdr:to>
      <xdr:col>10</xdr:col>
      <xdr:colOff>133350</xdr:colOff>
      <xdr:row>7</xdr:row>
      <xdr:rowOff>276224</xdr:rowOff>
    </xdr:to>
    <xdr:pic>
      <xdr:nvPicPr>
        <xdr:cNvPr id="5" name="Imagen 4">
          <a:extLst>
            <a:ext uri="{FF2B5EF4-FFF2-40B4-BE49-F238E27FC236}">
              <a16:creationId xmlns:a16="http://schemas.microsoft.com/office/drawing/2014/main" xmlns="" id="{00000000-0008-0000-1D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353300" y="2470212"/>
          <a:ext cx="1343025" cy="1892237"/>
        </a:xfrm>
        <a:prstGeom prst="ellipse">
          <a:avLst/>
        </a:prstGeom>
        <a:ln w="63500" cap="rnd">
          <a:solidFill>
            <a:srgbClr val="333333"/>
          </a:solidFill>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xdr:spPr>
    </xdr:pic>
    <xdr:clientData/>
  </xdr:twoCellAnchor>
</xdr:wsDr>
</file>

<file path=xl/drawings/drawing33.xml><?xml version="1.0" encoding="utf-8"?>
<xdr:wsDr xmlns:xdr="http://schemas.openxmlformats.org/drawingml/2006/spreadsheetDrawing" xmlns:a="http://schemas.openxmlformats.org/drawingml/2006/main">
  <xdr:twoCellAnchor>
    <xdr:from>
      <xdr:col>11</xdr:col>
      <xdr:colOff>180975</xdr:colOff>
      <xdr:row>6</xdr:row>
      <xdr:rowOff>0</xdr:rowOff>
    </xdr:from>
    <xdr:to>
      <xdr:col>12</xdr:col>
      <xdr:colOff>397383</xdr:colOff>
      <xdr:row>8</xdr:row>
      <xdr:rowOff>103632</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1F00-000002000000}"/>
            </a:ext>
          </a:extLst>
        </xdr:cNvPr>
        <xdr:cNvSpPr/>
      </xdr:nvSpPr>
      <xdr:spPr>
        <a:xfrm>
          <a:off x="8562975" y="114300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INICIO</a:t>
          </a:r>
        </a:p>
      </xdr:txBody>
    </xdr:sp>
    <xdr:clientData/>
  </xdr:twoCellAnchor>
  <xdr:twoCellAnchor>
    <xdr:from>
      <xdr:col>0</xdr:col>
      <xdr:colOff>161925</xdr:colOff>
      <xdr:row>4</xdr:row>
      <xdr:rowOff>38100</xdr:rowOff>
    </xdr:from>
    <xdr:to>
      <xdr:col>10</xdr:col>
      <xdr:colOff>523875</xdr:colOff>
      <xdr:row>9</xdr:row>
      <xdr:rowOff>0</xdr:rowOff>
    </xdr:to>
    <xdr:sp macro="" textlink="">
      <xdr:nvSpPr>
        <xdr:cNvPr id="3" name="Rectángulo redondeado 2">
          <a:extLst>
            <a:ext uri="{FF2B5EF4-FFF2-40B4-BE49-F238E27FC236}">
              <a16:creationId xmlns:a16="http://schemas.microsoft.com/office/drawing/2014/main" xmlns="" id="{00000000-0008-0000-1F00-000003000000}"/>
            </a:ext>
          </a:extLst>
        </xdr:cNvPr>
        <xdr:cNvSpPr/>
      </xdr:nvSpPr>
      <xdr:spPr>
        <a:xfrm>
          <a:off x="161925" y="800100"/>
          <a:ext cx="7981950" cy="91440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horzOverflow="clip" rtlCol="0" anchor="ctr"/>
        <a:lstStyle/>
        <a:p>
          <a:pPr algn="ctr"/>
          <a:r>
            <a:rPr lang="es-CO" sz="1800" b="1"/>
            <a:t>AUDITORIAS DE SEGUIMIENTO A PLAN DE MEJORAMIENTO</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14</xdr:col>
      <xdr:colOff>495300</xdr:colOff>
      <xdr:row>1</xdr:row>
      <xdr:rowOff>219075</xdr:rowOff>
    </xdr:from>
    <xdr:to>
      <xdr:col>15</xdr:col>
      <xdr:colOff>711708</xdr:colOff>
      <xdr:row>1</xdr:row>
      <xdr:rowOff>703707</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2000-000002000000}"/>
            </a:ext>
          </a:extLst>
        </xdr:cNvPr>
        <xdr:cNvSpPr/>
      </xdr:nvSpPr>
      <xdr:spPr>
        <a:xfrm>
          <a:off x="10563225" y="409575"/>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b="1"/>
            <a:t>INICIO</a:t>
          </a:r>
        </a:p>
      </xdr:txBody>
    </xdr:sp>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123825</xdr:colOff>
      <xdr:row>3</xdr:row>
      <xdr:rowOff>123825</xdr:rowOff>
    </xdr:from>
    <xdr:to>
      <xdr:col>0</xdr:col>
      <xdr:colOff>2305051</xdr:colOff>
      <xdr:row>19</xdr:row>
      <xdr:rowOff>114300</xdr:rowOff>
    </xdr:to>
    <xdr:pic>
      <xdr:nvPicPr>
        <xdr:cNvPr id="2" name="Imagen 1" descr="Resultado de imagen para IMAGEN DE MEJORAMIENTO CONTINUO">
          <a:extLst>
            <a:ext uri="{FF2B5EF4-FFF2-40B4-BE49-F238E27FC236}">
              <a16:creationId xmlns:a16="http://schemas.microsoft.com/office/drawing/2014/main" xmlns="" id="{00000000-0008-0000-2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1133475"/>
          <a:ext cx="2181226" cy="3038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133350</xdr:colOff>
      <xdr:row>0</xdr:row>
      <xdr:rowOff>142875</xdr:rowOff>
    </xdr:from>
    <xdr:to>
      <xdr:col>3</xdr:col>
      <xdr:colOff>1476375</xdr:colOff>
      <xdr:row>1</xdr:row>
      <xdr:rowOff>581025</xdr:rowOff>
    </xdr:to>
    <xdr:sp macro="" textlink="">
      <xdr:nvSpPr>
        <xdr:cNvPr id="3" name="Flecha izquierda 2">
          <a:hlinkClick xmlns:r="http://schemas.openxmlformats.org/officeDocument/2006/relationships" r:id="rId2"/>
          <a:extLst>
            <a:ext uri="{FF2B5EF4-FFF2-40B4-BE49-F238E27FC236}">
              <a16:creationId xmlns:a16="http://schemas.microsoft.com/office/drawing/2014/main" xmlns="" id="{00000000-0008-0000-2100-000003000000}"/>
            </a:ext>
          </a:extLst>
        </xdr:cNvPr>
        <xdr:cNvSpPr/>
      </xdr:nvSpPr>
      <xdr:spPr>
        <a:xfrm>
          <a:off x="8077200" y="142875"/>
          <a:ext cx="1343025" cy="6286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600" b="1"/>
            <a:t>INICIO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71436</xdr:rowOff>
    </xdr:from>
    <xdr:to>
      <xdr:col>0</xdr:col>
      <xdr:colOff>728362</xdr:colOff>
      <xdr:row>0</xdr:row>
      <xdr:rowOff>487816</xdr:rowOff>
    </xdr:to>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71436"/>
          <a:ext cx="728362" cy="416380"/>
        </a:xfrm>
        <a:prstGeom prst="rect">
          <a:avLst/>
        </a:prstGeom>
      </xdr:spPr>
    </xdr:pic>
    <xdr:clientData/>
  </xdr:twoCellAnchor>
  <xdr:twoCellAnchor>
    <xdr:from>
      <xdr:col>7</xdr:col>
      <xdr:colOff>238125</xdr:colOff>
      <xdr:row>2</xdr:row>
      <xdr:rowOff>114300</xdr:rowOff>
    </xdr:from>
    <xdr:to>
      <xdr:col>8</xdr:col>
      <xdr:colOff>454533</xdr:colOff>
      <xdr:row>5</xdr:row>
      <xdr:rowOff>27432</xdr:rowOff>
    </xdr:to>
    <xdr:sp macro="" textlink="">
      <xdr:nvSpPr>
        <xdr:cNvPr id="3" name="Flecha izquierda 2">
          <a:hlinkClick xmlns:r="http://schemas.openxmlformats.org/officeDocument/2006/relationships" r:id="rId2"/>
          <a:extLst>
            <a:ext uri="{FF2B5EF4-FFF2-40B4-BE49-F238E27FC236}">
              <a16:creationId xmlns:a16="http://schemas.microsoft.com/office/drawing/2014/main" xmlns="" id="{00000000-0008-0000-0300-000003000000}"/>
            </a:ext>
          </a:extLst>
        </xdr:cNvPr>
        <xdr:cNvSpPr/>
      </xdr:nvSpPr>
      <xdr:spPr>
        <a:xfrm>
          <a:off x="7686675" y="819150"/>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INICIO</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190500</xdr:colOff>
      <xdr:row>1</xdr:row>
      <xdr:rowOff>47625</xdr:rowOff>
    </xdr:from>
    <xdr:to>
      <xdr:col>12</xdr:col>
      <xdr:colOff>406908</xdr:colOff>
      <xdr:row>3</xdr:row>
      <xdr:rowOff>151257</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400-000002000000}"/>
            </a:ext>
          </a:extLst>
        </xdr:cNvPr>
        <xdr:cNvSpPr/>
      </xdr:nvSpPr>
      <xdr:spPr>
        <a:xfrm>
          <a:off x="8572500" y="238125"/>
          <a:ext cx="978408" cy="48463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INICIO</a:t>
          </a:r>
        </a:p>
      </xdr:txBody>
    </xdr:sp>
    <xdr:clientData/>
  </xdr:twoCellAnchor>
  <xdr:twoCellAnchor>
    <xdr:from>
      <xdr:col>1</xdr:col>
      <xdr:colOff>171449</xdr:colOff>
      <xdr:row>2</xdr:row>
      <xdr:rowOff>9525</xdr:rowOff>
    </xdr:from>
    <xdr:to>
      <xdr:col>8</xdr:col>
      <xdr:colOff>428624</xdr:colOff>
      <xdr:row>6</xdr:row>
      <xdr:rowOff>161925</xdr:rowOff>
    </xdr:to>
    <xdr:sp macro="" textlink="">
      <xdr:nvSpPr>
        <xdr:cNvPr id="3" name="Recortar rectángulo de esquina sencilla 2">
          <a:extLst>
            <a:ext uri="{FF2B5EF4-FFF2-40B4-BE49-F238E27FC236}">
              <a16:creationId xmlns:a16="http://schemas.microsoft.com/office/drawing/2014/main" xmlns="" id="{00000000-0008-0000-0400-000003000000}"/>
            </a:ext>
          </a:extLst>
        </xdr:cNvPr>
        <xdr:cNvSpPr/>
      </xdr:nvSpPr>
      <xdr:spPr>
        <a:xfrm>
          <a:off x="933449" y="390525"/>
          <a:ext cx="5591175" cy="914400"/>
        </a:xfrm>
        <a:prstGeom prst="snip1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s-CO" sz="3200" b="1"/>
            <a:t>DESPLIEGUE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2</xdr:row>
      <xdr:rowOff>0</xdr:rowOff>
    </xdr:from>
    <xdr:to>
      <xdr:col>10</xdr:col>
      <xdr:colOff>133350</xdr:colOff>
      <xdr:row>2</xdr:row>
      <xdr:rowOff>619124</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500-000002000000}"/>
            </a:ext>
          </a:extLst>
        </xdr:cNvPr>
        <xdr:cNvSpPr/>
      </xdr:nvSpPr>
      <xdr:spPr>
        <a:xfrm>
          <a:off x="7200900" y="381000"/>
          <a:ext cx="895350" cy="619124"/>
        </a:xfrm>
        <a:prstGeom prst="lef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600" b="1" i="0" u="none" strike="noStrike" kern="0" cap="none" spc="0" normalizeH="0" baseline="0" noProof="0">
              <a:ln>
                <a:noFill/>
              </a:ln>
              <a:solidFill>
                <a:sysClr val="window" lastClr="FFFFFF"/>
              </a:solidFill>
              <a:effectLst/>
              <a:uLnTx/>
              <a:uFillTx/>
              <a:latin typeface="Calibri" panose="020F0502020204030204"/>
              <a:ea typeface="+mn-ea"/>
              <a:cs typeface="+mn-cs"/>
            </a:rPr>
            <a:t>INICIO</a:t>
          </a:r>
        </a:p>
      </xdr:txBody>
    </xdr:sp>
    <xdr:clientData/>
  </xdr:twoCellAnchor>
  <xdr:twoCellAnchor>
    <xdr:from>
      <xdr:col>18</xdr:col>
      <xdr:colOff>402166</xdr:colOff>
      <xdr:row>5</xdr:row>
      <xdr:rowOff>52916</xdr:rowOff>
    </xdr:from>
    <xdr:to>
      <xdr:col>19</xdr:col>
      <xdr:colOff>618574</xdr:colOff>
      <xdr:row>7</xdr:row>
      <xdr:rowOff>135382</xdr:rowOff>
    </xdr:to>
    <xdr:sp macro="" textlink="">
      <xdr:nvSpPr>
        <xdr:cNvPr id="3" name="Flecha derecha 2">
          <a:extLst>
            <a:ext uri="{FF2B5EF4-FFF2-40B4-BE49-F238E27FC236}">
              <a16:creationId xmlns:a16="http://schemas.microsoft.com/office/drawing/2014/main" xmlns="" id="{00000000-0008-0000-0500-000003000000}"/>
            </a:ext>
          </a:extLst>
        </xdr:cNvPr>
        <xdr:cNvSpPr/>
      </xdr:nvSpPr>
      <xdr:spPr>
        <a:xfrm>
          <a:off x="15663333" y="1725083"/>
          <a:ext cx="978408" cy="4846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163286</xdr:colOff>
      <xdr:row>0</xdr:row>
      <xdr:rowOff>92529</xdr:rowOff>
    </xdr:from>
    <xdr:to>
      <xdr:col>0</xdr:col>
      <xdr:colOff>979715</xdr:colOff>
      <xdr:row>2</xdr:row>
      <xdr:rowOff>178254</xdr:rowOff>
    </xdr:to>
    <xdr:pic>
      <xdr:nvPicPr>
        <xdr:cNvPr id="2" name="Imagen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163286" y="92529"/>
          <a:ext cx="816429" cy="466725"/>
        </a:xfrm>
        <a:prstGeom prst="rect">
          <a:avLst/>
        </a:prstGeom>
      </xdr:spPr>
    </xdr:pic>
    <xdr:clientData/>
  </xdr:twoCellAnchor>
  <xdr:twoCellAnchor editAs="oneCell">
    <xdr:from>
      <xdr:col>0</xdr:col>
      <xdr:colOff>163286</xdr:colOff>
      <xdr:row>0</xdr:row>
      <xdr:rowOff>92529</xdr:rowOff>
    </xdr:from>
    <xdr:to>
      <xdr:col>0</xdr:col>
      <xdr:colOff>979715</xdr:colOff>
      <xdr:row>2</xdr:row>
      <xdr:rowOff>178254</xdr:rowOff>
    </xdr:to>
    <xdr:pic>
      <xdr:nvPicPr>
        <xdr:cNvPr id="3" name="Imagen 2">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cstate="print"/>
        <a:stretch>
          <a:fillRect/>
        </a:stretch>
      </xdr:blipFill>
      <xdr:spPr>
        <a:xfrm>
          <a:off x="163286" y="92529"/>
          <a:ext cx="816429" cy="466725"/>
        </a:xfrm>
        <a:prstGeom prst="rect">
          <a:avLst/>
        </a:prstGeom>
      </xdr:spPr>
    </xdr:pic>
    <xdr:clientData/>
  </xdr:twoCellAnchor>
  <xdr:twoCellAnchor>
    <xdr:from>
      <xdr:col>8</xdr:col>
      <xdr:colOff>66675</xdr:colOff>
      <xdr:row>5</xdr:row>
      <xdr:rowOff>104776</xdr:rowOff>
    </xdr:from>
    <xdr:to>
      <xdr:col>9</xdr:col>
      <xdr:colOff>200025</xdr:colOff>
      <xdr:row>8</xdr:row>
      <xdr:rowOff>142875</xdr:rowOff>
    </xdr:to>
    <xdr:sp macro="" textlink="">
      <xdr:nvSpPr>
        <xdr:cNvPr id="4" name="Flecha izquierda 3">
          <a:hlinkClick xmlns:r="http://schemas.openxmlformats.org/officeDocument/2006/relationships" r:id="rId2"/>
          <a:extLst>
            <a:ext uri="{FF2B5EF4-FFF2-40B4-BE49-F238E27FC236}">
              <a16:creationId xmlns:a16="http://schemas.microsoft.com/office/drawing/2014/main" xmlns="" id="{00000000-0008-0000-0600-000004000000}"/>
            </a:ext>
          </a:extLst>
        </xdr:cNvPr>
        <xdr:cNvSpPr/>
      </xdr:nvSpPr>
      <xdr:spPr>
        <a:xfrm>
          <a:off x="8858250" y="1104901"/>
          <a:ext cx="895350" cy="619124"/>
        </a:xfrm>
        <a:prstGeom prst="lef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600" b="1" i="0" u="none" strike="noStrike" kern="0" cap="none" spc="0" normalizeH="0" baseline="0" noProof="0">
              <a:ln>
                <a:noFill/>
              </a:ln>
              <a:solidFill>
                <a:sysClr val="window" lastClr="FFFFFF"/>
              </a:solidFill>
              <a:effectLst/>
              <a:uLnTx/>
              <a:uFillTx/>
              <a:latin typeface="Calibri" panose="020F0502020204030204"/>
              <a:ea typeface="+mn-ea"/>
              <a:cs typeface="+mn-cs"/>
            </a:rPr>
            <a:t>INICIO</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542925</xdr:colOff>
      <xdr:row>0</xdr:row>
      <xdr:rowOff>190500</xdr:rowOff>
    </xdr:from>
    <xdr:to>
      <xdr:col>14</xdr:col>
      <xdr:colOff>742950</xdr:colOff>
      <xdr:row>0</xdr:row>
      <xdr:rowOff>800100</xdr:rowOff>
    </xdr:to>
    <xdr:sp macro="" textlink="">
      <xdr:nvSpPr>
        <xdr:cNvPr id="2" name="Flecha izquierda 1">
          <a:hlinkClick xmlns:r="http://schemas.openxmlformats.org/officeDocument/2006/relationships" r:id="rId1"/>
          <a:extLst>
            <a:ext uri="{FF2B5EF4-FFF2-40B4-BE49-F238E27FC236}">
              <a16:creationId xmlns:a16="http://schemas.microsoft.com/office/drawing/2014/main" xmlns="" id="{00000000-0008-0000-0700-000002000000}"/>
            </a:ext>
          </a:extLst>
        </xdr:cNvPr>
        <xdr:cNvSpPr/>
      </xdr:nvSpPr>
      <xdr:spPr>
        <a:xfrm>
          <a:off x="11268075" y="190500"/>
          <a:ext cx="962025" cy="609600"/>
        </a:xfrm>
        <a:prstGeom prst="leftArrow">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600" b="1" i="0" u="none" strike="noStrike" kern="0" cap="none" spc="0" normalizeH="0" baseline="0" noProof="0">
              <a:ln>
                <a:noFill/>
              </a:ln>
              <a:solidFill>
                <a:sysClr val="window" lastClr="FFFFFF"/>
              </a:solidFill>
              <a:effectLst/>
              <a:uLnTx/>
              <a:uFillTx/>
              <a:latin typeface="Calibri" panose="020F0502020204030204"/>
              <a:ea typeface="+mn-ea"/>
              <a:cs typeface="+mn-cs"/>
            </a:rPr>
            <a:t>INICIO</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428625</xdr:colOff>
      <xdr:row>21</xdr:row>
      <xdr:rowOff>0</xdr:rowOff>
    </xdr:from>
    <xdr:to>
      <xdr:col>7</xdr:col>
      <xdr:colOff>15875</xdr:colOff>
      <xdr:row>24</xdr:row>
      <xdr:rowOff>87757</xdr:rowOff>
    </xdr:to>
    <xdr:sp macro="" textlink="">
      <xdr:nvSpPr>
        <xdr:cNvPr id="2" name="Flecha derecha 1">
          <a:hlinkClick xmlns:r="http://schemas.openxmlformats.org/officeDocument/2006/relationships" r:id="rId1"/>
        </xdr:cNvPr>
        <xdr:cNvSpPr/>
      </xdr:nvSpPr>
      <xdr:spPr>
        <a:xfrm>
          <a:off x="10382250" y="5143500"/>
          <a:ext cx="2762250" cy="6592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2400" b="1"/>
            <a:t>SIGUE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0.x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2"/>
  <sheetViews>
    <sheetView showGridLines="0" tabSelected="1" workbookViewId="0"/>
  </sheetViews>
  <sheetFormatPr baseColWidth="10" defaultColWidth="9.140625" defaultRowHeight="15" x14ac:dyDescent="0.25"/>
  <cols>
    <col min="1" max="2" width="9.140625" style="1"/>
    <col min="3" max="3" width="9.140625" style="2"/>
    <col min="4" max="16384" width="9.140625" style="1"/>
  </cols>
  <sheetData>
    <row r="1" ht="58.5" customHeight="1" x14ac:dyDescent="0.25"/>
    <row r="2" ht="19.5" customHeight="1" x14ac:dyDescent="0.25"/>
  </sheetData>
  <sheetProtection selectLockedCells="1" selectUn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sheetPr>
  <dimension ref="A1:V11"/>
  <sheetViews>
    <sheetView topLeftCell="A12" zoomScale="70" zoomScaleNormal="70" workbookViewId="0">
      <selection sqref="A1:D1"/>
    </sheetView>
  </sheetViews>
  <sheetFormatPr baseColWidth="10" defaultRowHeight="15" x14ac:dyDescent="0.25"/>
  <cols>
    <col min="1" max="1" width="67.28515625" style="105" customWidth="1"/>
    <col min="2" max="2" width="16.42578125" style="229" customWidth="1"/>
    <col min="3" max="3" width="29.140625" style="229" customWidth="1"/>
    <col min="4" max="4" width="22.28515625" style="229" customWidth="1"/>
    <col min="5" max="5" width="30.5703125" style="229" customWidth="1"/>
    <col min="6" max="21" width="11.42578125" style="229"/>
    <col min="22" max="22" width="30.85546875" style="229" customWidth="1"/>
    <col min="23" max="16384" width="11.42578125" style="229"/>
  </cols>
  <sheetData>
    <row r="1" spans="1:22" ht="18" x14ac:dyDescent="0.25">
      <c r="A1" s="525" t="s">
        <v>520</v>
      </c>
      <c r="B1" s="526"/>
      <c r="C1" s="526"/>
      <c r="D1" s="526"/>
    </row>
    <row r="2" spans="1:22" ht="18" customHeight="1" x14ac:dyDescent="0.25">
      <c r="A2" s="237" t="s">
        <v>519</v>
      </c>
      <c r="B2" s="568" t="s">
        <v>221</v>
      </c>
      <c r="C2" s="569" t="s">
        <v>222</v>
      </c>
      <c r="D2" s="570" t="s">
        <v>223</v>
      </c>
      <c r="E2" s="579" t="s">
        <v>224</v>
      </c>
      <c r="F2" s="576" t="s">
        <v>225</v>
      </c>
      <c r="G2" s="577"/>
      <c r="H2" s="578"/>
      <c r="I2" s="574" t="s">
        <v>226</v>
      </c>
      <c r="J2" s="575"/>
      <c r="K2" s="571" t="s">
        <v>227</v>
      </c>
      <c r="L2" s="572"/>
      <c r="M2" s="572"/>
      <c r="N2" s="572"/>
      <c r="O2" s="573"/>
      <c r="P2" s="556" t="s">
        <v>228</v>
      </c>
      <c r="Q2" s="556" t="s">
        <v>229</v>
      </c>
      <c r="R2" s="558" t="s">
        <v>230</v>
      </c>
      <c r="S2" s="559"/>
      <c r="T2" s="560"/>
      <c r="U2" s="561" t="s">
        <v>228</v>
      </c>
      <c r="V2" s="549" t="s">
        <v>231</v>
      </c>
    </row>
    <row r="3" spans="1:22" ht="36" x14ac:dyDescent="0.25">
      <c r="A3" s="230" t="s">
        <v>104</v>
      </c>
      <c r="B3" s="568"/>
      <c r="C3" s="569"/>
      <c r="D3" s="570"/>
      <c r="E3" s="580"/>
      <c r="F3" s="120" t="s">
        <v>233</v>
      </c>
      <c r="G3" s="120" t="s">
        <v>234</v>
      </c>
      <c r="H3" s="120" t="s">
        <v>235</v>
      </c>
      <c r="I3" s="121" t="s">
        <v>236</v>
      </c>
      <c r="J3" s="121" t="s">
        <v>237</v>
      </c>
      <c r="K3" s="122" t="s">
        <v>238</v>
      </c>
      <c r="L3" s="122" t="s">
        <v>239</v>
      </c>
      <c r="M3" s="122" t="s">
        <v>240</v>
      </c>
      <c r="N3" s="122" t="s">
        <v>241</v>
      </c>
      <c r="O3" s="122" t="s">
        <v>242</v>
      </c>
      <c r="P3" s="557"/>
      <c r="Q3" s="557"/>
      <c r="R3" s="228" t="s">
        <v>243</v>
      </c>
      <c r="S3" s="228" t="s">
        <v>244</v>
      </c>
      <c r="T3" s="228" t="s">
        <v>245</v>
      </c>
      <c r="U3" s="562"/>
      <c r="V3" s="550"/>
    </row>
    <row r="4" spans="1:22" ht="39" customHeight="1" x14ac:dyDescent="0.25">
      <c r="A4" s="551" t="s">
        <v>530</v>
      </c>
      <c r="B4" s="543" t="s">
        <v>522</v>
      </c>
      <c r="C4" s="552" t="s">
        <v>532</v>
      </c>
      <c r="D4" s="552" t="s">
        <v>531</v>
      </c>
      <c r="E4" s="553" t="s">
        <v>648</v>
      </c>
      <c r="F4" s="543">
        <v>3</v>
      </c>
      <c r="G4" s="543">
        <v>1</v>
      </c>
      <c r="H4" s="543">
        <v>2</v>
      </c>
      <c r="I4" s="543">
        <v>1</v>
      </c>
      <c r="J4" s="543">
        <v>1</v>
      </c>
      <c r="K4" s="543">
        <v>1</v>
      </c>
      <c r="L4" s="543">
        <v>1</v>
      </c>
      <c r="M4" s="543">
        <v>1</v>
      </c>
      <c r="N4" s="543">
        <v>1</v>
      </c>
      <c r="O4" s="543">
        <v>1</v>
      </c>
      <c r="P4" s="543">
        <f>SUM(F4:O6)/10</f>
        <v>1.3</v>
      </c>
      <c r="Q4" s="543">
        <f>AVERAGE(P4:P10)</f>
        <v>1.2749999999999999</v>
      </c>
      <c r="R4" s="543">
        <v>5</v>
      </c>
      <c r="S4" s="543">
        <v>5</v>
      </c>
      <c r="T4" s="543">
        <v>5</v>
      </c>
      <c r="U4" s="543">
        <f>R4*S4*T4</f>
        <v>125</v>
      </c>
      <c r="V4" s="540" t="s">
        <v>746</v>
      </c>
    </row>
    <row r="5" spans="1:22" ht="42" hidden="1" customHeight="1" x14ac:dyDescent="0.25">
      <c r="A5" s="551"/>
      <c r="B5" s="543"/>
      <c r="C5" s="552"/>
      <c r="D5" s="552"/>
      <c r="E5" s="554"/>
      <c r="F5" s="543"/>
      <c r="G5" s="543"/>
      <c r="H5" s="543"/>
      <c r="I5" s="543"/>
      <c r="J5" s="543"/>
      <c r="K5" s="543"/>
      <c r="L5" s="543"/>
      <c r="M5" s="543"/>
      <c r="N5" s="543"/>
      <c r="O5" s="543"/>
      <c r="P5" s="543"/>
      <c r="Q5" s="543"/>
      <c r="R5" s="543"/>
      <c r="S5" s="543"/>
      <c r="T5" s="543"/>
      <c r="U5" s="543"/>
      <c r="V5" s="540"/>
    </row>
    <row r="6" spans="1:22" ht="90" hidden="1" customHeight="1" x14ac:dyDescent="0.25">
      <c r="A6" s="551"/>
      <c r="B6" s="543"/>
      <c r="C6" s="552"/>
      <c r="D6" s="552"/>
      <c r="E6" s="555"/>
      <c r="F6" s="543"/>
      <c r="G6" s="543"/>
      <c r="H6" s="543"/>
      <c r="I6" s="543"/>
      <c r="J6" s="543"/>
      <c r="K6" s="543"/>
      <c r="L6" s="543"/>
      <c r="M6" s="543"/>
      <c r="N6" s="543"/>
      <c r="O6" s="543"/>
      <c r="P6" s="543"/>
      <c r="Q6" s="543"/>
      <c r="R6" s="543"/>
      <c r="S6" s="543"/>
      <c r="T6" s="543"/>
      <c r="U6" s="543"/>
      <c r="V6" s="540"/>
    </row>
    <row r="7" spans="1:22" ht="23.25" hidden="1" customHeight="1" x14ac:dyDescent="0.25">
      <c r="A7" s="563" t="s">
        <v>247</v>
      </c>
      <c r="B7" s="543" t="s">
        <v>522</v>
      </c>
      <c r="C7" s="553" t="s">
        <v>533</v>
      </c>
      <c r="D7" s="553" t="s">
        <v>649</v>
      </c>
      <c r="E7" s="581" t="s">
        <v>650</v>
      </c>
      <c r="F7" s="564">
        <v>2</v>
      </c>
      <c r="G7" s="564">
        <v>2</v>
      </c>
      <c r="H7" s="564">
        <v>1</v>
      </c>
      <c r="I7" s="564">
        <v>2</v>
      </c>
      <c r="J7" s="564">
        <v>1</v>
      </c>
      <c r="K7" s="564">
        <v>2</v>
      </c>
      <c r="L7" s="564">
        <v>2</v>
      </c>
      <c r="M7" s="564">
        <v>1</v>
      </c>
      <c r="N7" s="564">
        <v>1</v>
      </c>
      <c r="O7" s="564">
        <v>1</v>
      </c>
      <c r="P7" s="566">
        <f>AVERAGE(F7:O8)</f>
        <v>1.5</v>
      </c>
      <c r="Q7" s="543"/>
      <c r="R7" s="583">
        <v>4</v>
      </c>
      <c r="S7" s="543">
        <v>4</v>
      </c>
      <c r="T7" s="543">
        <v>4</v>
      </c>
      <c r="U7" s="543">
        <f>R7*S7*T7</f>
        <v>64</v>
      </c>
      <c r="V7" s="543"/>
    </row>
    <row r="8" spans="1:22" ht="145.5" hidden="1" customHeight="1" x14ac:dyDescent="0.25">
      <c r="A8" s="563"/>
      <c r="B8" s="543"/>
      <c r="C8" s="555"/>
      <c r="D8" s="555"/>
      <c r="E8" s="582"/>
      <c r="F8" s="565"/>
      <c r="G8" s="565"/>
      <c r="H8" s="565"/>
      <c r="I8" s="565"/>
      <c r="J8" s="565"/>
      <c r="K8" s="565"/>
      <c r="L8" s="565"/>
      <c r="M8" s="565"/>
      <c r="N8" s="565"/>
      <c r="O8" s="565"/>
      <c r="P8" s="567"/>
      <c r="Q8" s="543"/>
      <c r="R8" s="583"/>
      <c r="S8" s="543"/>
      <c r="T8" s="543"/>
      <c r="U8" s="543"/>
      <c r="V8" s="543"/>
    </row>
    <row r="9" spans="1:22" ht="409.5" x14ac:dyDescent="0.25">
      <c r="A9" s="260" t="s">
        <v>544</v>
      </c>
      <c r="B9" s="257" t="s">
        <v>522</v>
      </c>
      <c r="C9" s="266" t="s">
        <v>659</v>
      </c>
      <c r="D9" s="266" t="s">
        <v>651</v>
      </c>
      <c r="E9" s="266" t="s">
        <v>652</v>
      </c>
      <c r="F9" s="289">
        <v>2</v>
      </c>
      <c r="G9" s="289">
        <v>1</v>
      </c>
      <c r="H9" s="289">
        <v>2</v>
      </c>
      <c r="I9" s="289">
        <v>1</v>
      </c>
      <c r="J9" s="289">
        <v>1</v>
      </c>
      <c r="K9" s="289">
        <v>1</v>
      </c>
      <c r="L9" s="289">
        <v>2</v>
      </c>
      <c r="M9" s="289">
        <v>1</v>
      </c>
      <c r="N9" s="289">
        <v>1</v>
      </c>
      <c r="O9" s="289">
        <v>1</v>
      </c>
      <c r="P9" s="289">
        <f>AVERAGE(F9:O9)</f>
        <v>1.3</v>
      </c>
      <c r="Q9" s="543"/>
      <c r="R9" s="257">
        <v>5</v>
      </c>
      <c r="S9" s="257">
        <v>5</v>
      </c>
      <c r="T9" s="257">
        <v>5</v>
      </c>
      <c r="U9" s="257">
        <f>R9*S9*T9</f>
        <v>125</v>
      </c>
      <c r="V9" s="299" t="s">
        <v>748</v>
      </c>
    </row>
    <row r="10" spans="1:22" ht="237.75" customHeight="1" x14ac:dyDescent="0.25">
      <c r="A10" s="242" t="s">
        <v>248</v>
      </c>
      <c r="B10" s="257" t="s">
        <v>522</v>
      </c>
      <c r="C10" s="284" t="s">
        <v>518</v>
      </c>
      <c r="D10" s="284" t="s">
        <v>518</v>
      </c>
      <c r="E10" s="284" t="s">
        <v>653</v>
      </c>
      <c r="F10" s="288">
        <v>1</v>
      </c>
      <c r="G10" s="288">
        <v>1</v>
      </c>
      <c r="H10" s="288">
        <v>1</v>
      </c>
      <c r="I10" s="288">
        <v>1</v>
      </c>
      <c r="J10" s="288">
        <v>1</v>
      </c>
      <c r="K10" s="288">
        <v>1</v>
      </c>
      <c r="L10" s="288">
        <v>1</v>
      </c>
      <c r="M10" s="288">
        <v>1</v>
      </c>
      <c r="N10" s="288">
        <v>1</v>
      </c>
      <c r="O10" s="288">
        <v>1</v>
      </c>
      <c r="P10" s="257">
        <f>AVERAGE(F10:O10)</f>
        <v>1</v>
      </c>
      <c r="Q10" s="543"/>
      <c r="R10" s="257">
        <v>5</v>
      </c>
      <c r="S10" s="257">
        <v>5</v>
      </c>
      <c r="T10" s="257">
        <v>5</v>
      </c>
      <c r="U10" s="301">
        <f>R10*S10*T10</f>
        <v>125</v>
      </c>
      <c r="V10" s="257" t="s">
        <v>376</v>
      </c>
    </row>
    <row r="11" spans="1:22" ht="33" hidden="1" customHeight="1" x14ac:dyDescent="0.25">
      <c r="B11" s="544" t="s">
        <v>131</v>
      </c>
      <c r="C11" s="544"/>
      <c r="D11" s="544"/>
      <c r="E11" s="544"/>
      <c r="F11" s="544"/>
      <c r="G11" s="544"/>
      <c r="H11" s="544"/>
      <c r="I11" s="544"/>
      <c r="J11" s="544"/>
      <c r="K11" s="544"/>
      <c r="L11" s="544"/>
      <c r="M11" s="544"/>
      <c r="N11" s="544"/>
      <c r="O11" s="544"/>
      <c r="P11" s="544"/>
      <c r="Q11" s="303">
        <f>Q4</f>
        <v>1.2749999999999999</v>
      </c>
    </row>
  </sheetData>
  <autoFilter ref="A3:V11">
    <filterColumn colId="20">
      <filters>
        <filter val="125"/>
      </filters>
    </filterColumn>
  </autoFilter>
  <mergeCells count="57">
    <mergeCell ref="S7:S8"/>
    <mergeCell ref="T7:T8"/>
    <mergeCell ref="U7:U8"/>
    <mergeCell ref="B2:B3"/>
    <mergeCell ref="C2:C3"/>
    <mergeCell ref="D2:D3"/>
    <mergeCell ref="K2:O2"/>
    <mergeCell ref="I2:J2"/>
    <mergeCell ref="F2:H2"/>
    <mergeCell ref="E2:E3"/>
    <mergeCell ref="F4:F6"/>
    <mergeCell ref="G4:G6"/>
    <mergeCell ref="H4:H6"/>
    <mergeCell ref="E7:E8"/>
    <mergeCell ref="R7:R8"/>
    <mergeCell ref="I7:I8"/>
    <mergeCell ref="J7:J8"/>
    <mergeCell ref="K7:K8"/>
    <mergeCell ref="Q4:Q10"/>
    <mergeCell ref="L7:L8"/>
    <mergeCell ref="M7:M8"/>
    <mergeCell ref="N7:N8"/>
    <mergeCell ref="O7:O8"/>
    <mergeCell ref="P7:P8"/>
    <mergeCell ref="N4:N6"/>
    <mergeCell ref="V4:V6"/>
    <mergeCell ref="O4:O6"/>
    <mergeCell ref="P4:P6"/>
    <mergeCell ref="A7:A8"/>
    <mergeCell ref="B7:B8"/>
    <mergeCell ref="C7:C8"/>
    <mergeCell ref="D7:D8"/>
    <mergeCell ref="I4:I6"/>
    <mergeCell ref="R4:R6"/>
    <mergeCell ref="S4:S6"/>
    <mergeCell ref="T4:T6"/>
    <mergeCell ref="U4:U6"/>
    <mergeCell ref="V7:V8"/>
    <mergeCell ref="F7:F8"/>
    <mergeCell ref="G7:G8"/>
    <mergeCell ref="H7:H8"/>
    <mergeCell ref="B11:P11"/>
    <mergeCell ref="A1:D1"/>
    <mergeCell ref="V2:V3"/>
    <mergeCell ref="A4:A6"/>
    <mergeCell ref="B4:B6"/>
    <mergeCell ref="C4:C6"/>
    <mergeCell ref="D4:D6"/>
    <mergeCell ref="E4:E6"/>
    <mergeCell ref="P2:P3"/>
    <mergeCell ref="J4:J6"/>
    <mergeCell ref="K4:K6"/>
    <mergeCell ref="Q2:Q3"/>
    <mergeCell ref="R2:T2"/>
    <mergeCell ref="U2:U3"/>
    <mergeCell ref="L4:L6"/>
    <mergeCell ref="M4:M6"/>
  </mergeCells>
  <conditionalFormatting sqref="U2">
    <cfRule type="colorScale" priority="2">
      <colorScale>
        <cfvo type="num" val="&quot;&lt;100&quot;"/>
        <cfvo type="num" val="&quot;51-99&quot;"/>
        <cfvo type="num" val="&quot;0-50&quot;"/>
        <color rgb="FFF8696B"/>
        <color rgb="FFFFEB84"/>
        <color rgb="FF63BE7B"/>
      </colorScale>
    </cfRule>
  </conditionalFormatting>
  <conditionalFormatting sqref="U2:U3">
    <cfRule type="aboveAverage" dxfId="392" priority="1" equalAverage="1"/>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8" tint="-0.249977111117893"/>
  </sheetPr>
  <dimension ref="A1:V20"/>
  <sheetViews>
    <sheetView topLeftCell="A13" zoomScale="60" zoomScaleNormal="60" workbookViewId="0">
      <selection sqref="A1:D1"/>
    </sheetView>
  </sheetViews>
  <sheetFormatPr baseColWidth="10" defaultRowHeight="15" x14ac:dyDescent="0.25"/>
  <cols>
    <col min="1" max="1" width="67.42578125" style="248" customWidth="1"/>
    <col min="2" max="2" width="11.42578125" style="229"/>
    <col min="3" max="3" width="44.28515625" style="229" customWidth="1"/>
    <col min="4" max="4" width="32.42578125" style="229" customWidth="1"/>
    <col min="5" max="5" width="28.28515625" style="249" customWidth="1"/>
    <col min="6" max="21" width="11.42578125" style="229"/>
    <col min="22" max="22" width="33.85546875" style="229" customWidth="1"/>
    <col min="23" max="16384" width="11.42578125" style="229"/>
  </cols>
  <sheetData>
    <row r="1" spans="1:22" ht="18" x14ac:dyDescent="0.25">
      <c r="A1" s="525" t="s">
        <v>520</v>
      </c>
      <c r="B1" s="526"/>
      <c r="C1" s="526"/>
      <c r="D1" s="526"/>
    </row>
    <row r="2" spans="1:22" s="249" customFormat="1" ht="30" customHeight="1" x14ac:dyDescent="0.25">
      <c r="A2" s="118" t="s">
        <v>519</v>
      </c>
      <c r="B2" s="531" t="s">
        <v>221</v>
      </c>
      <c r="C2" s="584" t="s">
        <v>222</v>
      </c>
      <c r="D2" s="590" t="s">
        <v>223</v>
      </c>
      <c r="E2" s="584" t="s">
        <v>224</v>
      </c>
      <c r="F2" s="587" t="s">
        <v>225</v>
      </c>
      <c r="G2" s="587"/>
      <c r="H2" s="587"/>
      <c r="I2" s="588" t="s">
        <v>226</v>
      </c>
      <c r="J2" s="588"/>
      <c r="K2" s="589" t="s">
        <v>227</v>
      </c>
      <c r="L2" s="589"/>
      <c r="M2" s="589"/>
      <c r="N2" s="589"/>
      <c r="O2" s="589"/>
      <c r="P2" s="585" t="s">
        <v>228</v>
      </c>
      <c r="Q2" s="585" t="s">
        <v>229</v>
      </c>
      <c r="R2" s="586" t="s">
        <v>230</v>
      </c>
      <c r="S2" s="586"/>
      <c r="T2" s="586"/>
      <c r="U2" s="586" t="s">
        <v>228</v>
      </c>
      <c r="V2" s="533" t="s">
        <v>231</v>
      </c>
    </row>
    <row r="3" spans="1:22" s="249" customFormat="1" ht="45" x14ac:dyDescent="0.25">
      <c r="A3" s="250" t="s">
        <v>106</v>
      </c>
      <c r="B3" s="531"/>
      <c r="C3" s="584"/>
      <c r="D3" s="590"/>
      <c r="E3" s="584"/>
      <c r="F3" s="251" t="s">
        <v>233</v>
      </c>
      <c r="G3" s="251" t="s">
        <v>234</v>
      </c>
      <c r="H3" s="251" t="s">
        <v>235</v>
      </c>
      <c r="I3" s="252" t="s">
        <v>236</v>
      </c>
      <c r="J3" s="252" t="s">
        <v>237</v>
      </c>
      <c r="K3" s="253" t="s">
        <v>238</v>
      </c>
      <c r="L3" s="253" t="s">
        <v>239</v>
      </c>
      <c r="M3" s="253" t="s">
        <v>240</v>
      </c>
      <c r="N3" s="253" t="s">
        <v>241</v>
      </c>
      <c r="O3" s="253" t="s">
        <v>242</v>
      </c>
      <c r="P3" s="585"/>
      <c r="Q3" s="585"/>
      <c r="R3" s="254" t="s">
        <v>243</v>
      </c>
      <c r="S3" s="254" t="s">
        <v>244</v>
      </c>
      <c r="T3" s="254" t="s">
        <v>245</v>
      </c>
      <c r="U3" s="586"/>
      <c r="V3" s="533"/>
    </row>
    <row r="4" spans="1:22" ht="166.5" customHeight="1" x14ac:dyDescent="0.25">
      <c r="A4" s="244" t="s">
        <v>249</v>
      </c>
      <c r="B4" s="224" t="s">
        <v>534</v>
      </c>
      <c r="C4" s="284" t="s">
        <v>660</v>
      </c>
      <c r="D4" s="284" t="s">
        <v>654</v>
      </c>
      <c r="E4" s="284" t="s">
        <v>655</v>
      </c>
      <c r="F4" s="285">
        <v>1</v>
      </c>
      <c r="G4" s="285">
        <v>1</v>
      </c>
      <c r="H4" s="285">
        <v>1</v>
      </c>
      <c r="I4" s="285">
        <v>1</v>
      </c>
      <c r="J4" s="285">
        <v>1</v>
      </c>
      <c r="K4" s="285">
        <v>1</v>
      </c>
      <c r="L4" s="285">
        <v>1</v>
      </c>
      <c r="M4" s="285">
        <v>1</v>
      </c>
      <c r="N4" s="285">
        <v>1</v>
      </c>
      <c r="O4" s="285">
        <v>1</v>
      </c>
      <c r="P4" s="224">
        <f t="shared" ref="P4:P11" si="0">(F4+G4+H4+I4+J4+K4+L4+M4+N4+O4)/10</f>
        <v>1</v>
      </c>
      <c r="Q4" s="543">
        <f>SUM(P4:P11)/8</f>
        <v>1.325</v>
      </c>
      <c r="R4" s="224">
        <v>5</v>
      </c>
      <c r="S4" s="224">
        <v>5</v>
      </c>
      <c r="T4" s="224">
        <v>5</v>
      </c>
      <c r="U4" s="224">
        <f t="shared" ref="U4:U11" si="1">R4*S4*T4</f>
        <v>125</v>
      </c>
      <c r="V4" s="299" t="s">
        <v>751</v>
      </c>
    </row>
    <row r="5" spans="1:22" ht="65.25" hidden="1" customHeight="1" x14ac:dyDescent="0.25">
      <c r="A5" s="245" t="s">
        <v>250</v>
      </c>
      <c r="B5" s="224" t="s">
        <v>522</v>
      </c>
      <c r="C5" s="284" t="s">
        <v>656</v>
      </c>
      <c r="D5" s="288" t="s">
        <v>656</v>
      </c>
      <c r="E5" s="284" t="s">
        <v>657</v>
      </c>
      <c r="F5" s="285">
        <v>1</v>
      </c>
      <c r="G5" s="285">
        <v>1</v>
      </c>
      <c r="H5" s="285">
        <v>1</v>
      </c>
      <c r="I5" s="285">
        <v>1</v>
      </c>
      <c r="J5" s="285">
        <v>1</v>
      </c>
      <c r="K5" s="285">
        <v>1</v>
      </c>
      <c r="L5" s="285">
        <v>1</v>
      </c>
      <c r="M5" s="285">
        <v>1</v>
      </c>
      <c r="N5" s="285">
        <v>1</v>
      </c>
      <c r="O5" s="285">
        <v>1</v>
      </c>
      <c r="P5" s="224">
        <f t="shared" si="0"/>
        <v>1</v>
      </c>
      <c r="Q5" s="543"/>
      <c r="R5" s="224">
        <v>3</v>
      </c>
      <c r="S5" s="224">
        <v>5</v>
      </c>
      <c r="T5" s="224">
        <v>5</v>
      </c>
      <c r="U5" s="224">
        <f t="shared" si="1"/>
        <v>75</v>
      </c>
      <c r="V5" s="299"/>
    </row>
    <row r="6" spans="1:22" ht="109.5" customHeight="1" x14ac:dyDescent="0.25">
      <c r="A6" s="246" t="s">
        <v>251</v>
      </c>
      <c r="B6" s="224" t="s">
        <v>522</v>
      </c>
      <c r="C6" s="284" t="s">
        <v>661</v>
      </c>
      <c r="D6" s="284" t="s">
        <v>658</v>
      </c>
      <c r="E6" s="284" t="s">
        <v>662</v>
      </c>
      <c r="F6" s="285">
        <v>1</v>
      </c>
      <c r="G6" s="285">
        <v>2</v>
      </c>
      <c r="H6" s="285">
        <v>1</v>
      </c>
      <c r="I6" s="285">
        <v>1</v>
      </c>
      <c r="J6" s="285">
        <v>2</v>
      </c>
      <c r="K6" s="285">
        <v>1</v>
      </c>
      <c r="L6" s="285">
        <v>1</v>
      </c>
      <c r="M6" s="285">
        <v>1</v>
      </c>
      <c r="N6" s="285">
        <v>1</v>
      </c>
      <c r="O6" s="285">
        <v>1</v>
      </c>
      <c r="P6" s="224">
        <f t="shared" si="0"/>
        <v>1.2</v>
      </c>
      <c r="Q6" s="543"/>
      <c r="R6" s="224">
        <v>5</v>
      </c>
      <c r="S6" s="224">
        <v>5</v>
      </c>
      <c r="T6" s="224">
        <v>5</v>
      </c>
      <c r="U6" s="224">
        <f t="shared" si="1"/>
        <v>125</v>
      </c>
      <c r="V6" s="299" t="s">
        <v>751</v>
      </c>
    </row>
    <row r="7" spans="1:22" ht="129" customHeight="1" x14ac:dyDescent="0.25">
      <c r="A7" s="124" t="s">
        <v>526</v>
      </c>
      <c r="B7" s="224" t="s">
        <v>522</v>
      </c>
      <c r="C7" s="284" t="s">
        <v>664</v>
      </c>
      <c r="D7" s="284" t="s">
        <v>663</v>
      </c>
      <c r="E7" s="284" t="s">
        <v>545</v>
      </c>
      <c r="F7" s="224">
        <v>2</v>
      </c>
      <c r="G7" s="224">
        <v>2</v>
      </c>
      <c r="H7" s="224">
        <v>1</v>
      </c>
      <c r="I7" s="224">
        <v>2</v>
      </c>
      <c r="J7" s="224">
        <v>2</v>
      </c>
      <c r="K7" s="224">
        <v>2</v>
      </c>
      <c r="L7" s="224">
        <v>2</v>
      </c>
      <c r="M7" s="224">
        <v>1</v>
      </c>
      <c r="N7" s="224">
        <v>1</v>
      </c>
      <c r="O7" s="224">
        <v>1</v>
      </c>
      <c r="P7" s="224">
        <f t="shared" si="0"/>
        <v>1.6</v>
      </c>
      <c r="Q7" s="543"/>
      <c r="R7" s="224">
        <v>5</v>
      </c>
      <c r="S7" s="224">
        <v>5</v>
      </c>
      <c r="T7" s="224">
        <v>5</v>
      </c>
      <c r="U7" s="224">
        <f t="shared" si="1"/>
        <v>125</v>
      </c>
      <c r="V7" s="299" t="s">
        <v>752</v>
      </c>
    </row>
    <row r="8" spans="1:22" ht="106.5" hidden="1" customHeight="1" x14ac:dyDescent="0.25">
      <c r="A8" s="247" t="s">
        <v>525</v>
      </c>
      <c r="B8" s="224" t="s">
        <v>522</v>
      </c>
      <c r="C8" s="284" t="s">
        <v>535</v>
      </c>
      <c r="D8" s="284" t="s">
        <v>665</v>
      </c>
      <c r="E8" s="284" t="s">
        <v>546</v>
      </c>
      <c r="F8" s="224">
        <v>1</v>
      </c>
      <c r="G8" s="224">
        <v>1</v>
      </c>
      <c r="H8" s="224">
        <v>1</v>
      </c>
      <c r="I8" s="224">
        <v>1</v>
      </c>
      <c r="J8" s="224">
        <v>1</v>
      </c>
      <c r="K8" s="224">
        <v>1</v>
      </c>
      <c r="L8" s="224">
        <v>1</v>
      </c>
      <c r="M8" s="224">
        <v>1</v>
      </c>
      <c r="N8" s="224">
        <v>1</v>
      </c>
      <c r="O8" s="224">
        <v>1</v>
      </c>
      <c r="P8" s="224">
        <f t="shared" si="0"/>
        <v>1</v>
      </c>
      <c r="Q8" s="543"/>
      <c r="R8" s="224">
        <v>3</v>
      </c>
      <c r="S8" s="224">
        <v>3</v>
      </c>
      <c r="T8" s="224">
        <v>3</v>
      </c>
      <c r="U8" s="224">
        <f t="shared" si="1"/>
        <v>27</v>
      </c>
      <c r="V8" s="224"/>
    </row>
    <row r="9" spans="1:22" ht="213" hidden="1" customHeight="1" x14ac:dyDescent="0.25">
      <c r="A9" s="247" t="s">
        <v>527</v>
      </c>
      <c r="B9" s="224" t="s">
        <v>522</v>
      </c>
      <c r="C9" s="284" t="s">
        <v>666</v>
      </c>
      <c r="D9" s="284" t="s">
        <v>668</v>
      </c>
      <c r="E9" s="292" t="s">
        <v>547</v>
      </c>
      <c r="F9" s="224">
        <v>3</v>
      </c>
      <c r="G9" s="224">
        <v>2</v>
      </c>
      <c r="H9" s="224">
        <v>2</v>
      </c>
      <c r="I9" s="224">
        <v>3</v>
      </c>
      <c r="J9" s="224">
        <v>2</v>
      </c>
      <c r="K9" s="224">
        <v>2</v>
      </c>
      <c r="L9" s="224">
        <v>3</v>
      </c>
      <c r="M9" s="224">
        <v>3</v>
      </c>
      <c r="N9" s="224">
        <v>1</v>
      </c>
      <c r="O9" s="224">
        <v>1</v>
      </c>
      <c r="P9" s="224">
        <f t="shared" si="0"/>
        <v>2.2000000000000002</v>
      </c>
      <c r="Q9" s="543"/>
      <c r="R9" s="224">
        <v>4</v>
      </c>
      <c r="S9" s="224">
        <v>5</v>
      </c>
      <c r="T9" s="224">
        <v>5</v>
      </c>
      <c r="U9" s="224">
        <f t="shared" si="1"/>
        <v>100</v>
      </c>
      <c r="V9" s="224"/>
    </row>
    <row r="10" spans="1:22" ht="79.5" customHeight="1" x14ac:dyDescent="0.25">
      <c r="A10" s="124" t="s">
        <v>548</v>
      </c>
      <c r="B10" s="224" t="s">
        <v>522</v>
      </c>
      <c r="C10" s="284" t="s">
        <v>670</v>
      </c>
      <c r="D10" s="284" t="s">
        <v>669</v>
      </c>
      <c r="E10" s="284" t="s">
        <v>667</v>
      </c>
      <c r="F10" s="224">
        <v>1</v>
      </c>
      <c r="G10" s="224">
        <v>1</v>
      </c>
      <c r="H10" s="224">
        <v>1</v>
      </c>
      <c r="I10" s="224">
        <v>1</v>
      </c>
      <c r="J10" s="224">
        <v>1</v>
      </c>
      <c r="K10" s="224">
        <v>1</v>
      </c>
      <c r="L10" s="224">
        <v>1</v>
      </c>
      <c r="M10" s="224">
        <v>1</v>
      </c>
      <c r="N10" s="224">
        <v>1</v>
      </c>
      <c r="O10" s="224">
        <v>1</v>
      </c>
      <c r="P10" s="224">
        <f t="shared" si="0"/>
        <v>1</v>
      </c>
      <c r="Q10" s="543"/>
      <c r="R10" s="224">
        <v>5</v>
      </c>
      <c r="S10" s="224">
        <v>5</v>
      </c>
      <c r="T10" s="224">
        <v>5</v>
      </c>
      <c r="U10" s="224">
        <f t="shared" si="1"/>
        <v>125</v>
      </c>
      <c r="V10" s="299" t="s">
        <v>753</v>
      </c>
    </row>
    <row r="11" spans="1:22" ht="310.5" customHeight="1" x14ac:dyDescent="0.25">
      <c r="A11" s="124" t="s">
        <v>252</v>
      </c>
      <c r="B11" s="224" t="s">
        <v>522</v>
      </c>
      <c r="C11" s="284" t="s">
        <v>671</v>
      </c>
      <c r="D11" s="284" t="s">
        <v>672</v>
      </c>
      <c r="E11" s="284" t="s">
        <v>673</v>
      </c>
      <c r="F11" s="74">
        <v>2</v>
      </c>
      <c r="G11" s="74">
        <v>2</v>
      </c>
      <c r="H11" s="74">
        <v>1</v>
      </c>
      <c r="I11" s="74">
        <v>2</v>
      </c>
      <c r="J11" s="74">
        <v>2</v>
      </c>
      <c r="K11" s="74">
        <v>2</v>
      </c>
      <c r="L11" s="74">
        <v>2</v>
      </c>
      <c r="M11" s="74">
        <v>1</v>
      </c>
      <c r="N11" s="74">
        <v>1</v>
      </c>
      <c r="O11" s="74">
        <v>1</v>
      </c>
      <c r="P11" s="224">
        <f t="shared" si="0"/>
        <v>1.6</v>
      </c>
      <c r="Q11" s="543"/>
      <c r="R11" s="224">
        <v>5</v>
      </c>
      <c r="S11" s="224">
        <v>5</v>
      </c>
      <c r="T11" s="224">
        <v>5</v>
      </c>
      <c r="U11" s="224">
        <f t="shared" si="1"/>
        <v>125</v>
      </c>
      <c r="V11" s="299" t="s">
        <v>752</v>
      </c>
    </row>
    <row r="12" spans="1:22" ht="36" hidden="1" customHeight="1" x14ac:dyDescent="0.25">
      <c r="A12" s="544" t="s">
        <v>131</v>
      </c>
      <c r="B12" s="544"/>
      <c r="C12" s="544"/>
      <c r="D12" s="544"/>
      <c r="E12" s="544"/>
      <c r="F12" s="544"/>
      <c r="G12" s="544"/>
      <c r="H12" s="544"/>
      <c r="I12" s="544"/>
      <c r="J12" s="544"/>
      <c r="K12" s="544"/>
      <c r="L12" s="544"/>
      <c r="M12" s="544"/>
      <c r="N12" s="544"/>
      <c r="O12" s="544"/>
      <c r="P12" s="544"/>
      <c r="Q12" s="303">
        <f>Q4</f>
        <v>1.325</v>
      </c>
    </row>
    <row r="13" spans="1:22" x14ac:dyDescent="0.25">
      <c r="C13" s="249"/>
      <c r="D13" s="249"/>
      <c r="F13" s="264"/>
      <c r="G13" s="265"/>
      <c r="H13" s="265"/>
      <c r="I13" s="265"/>
      <c r="J13" s="265"/>
      <c r="K13" s="265"/>
      <c r="L13" s="265"/>
      <c r="M13" s="265"/>
      <c r="N13" s="265"/>
      <c r="O13" s="265"/>
    </row>
    <row r="14" spans="1:22" x14ac:dyDescent="0.25">
      <c r="C14" s="249"/>
      <c r="D14" s="249"/>
      <c r="F14" s="264"/>
      <c r="G14" s="265"/>
      <c r="H14" s="265"/>
      <c r="I14" s="265"/>
      <c r="J14" s="265"/>
      <c r="K14" s="265"/>
      <c r="L14" s="265"/>
      <c r="M14" s="265"/>
      <c r="N14" s="265"/>
      <c r="O14" s="265"/>
    </row>
    <row r="15" spans="1:22" x14ac:dyDescent="0.25">
      <c r="C15" s="249"/>
      <c r="D15" s="249"/>
    </row>
    <row r="16" spans="1:22" x14ac:dyDescent="0.25">
      <c r="C16" s="249"/>
      <c r="D16" s="249"/>
    </row>
    <row r="17" spans="3:4" x14ac:dyDescent="0.25">
      <c r="C17" s="249"/>
      <c r="D17" s="249"/>
    </row>
    <row r="18" spans="3:4" x14ac:dyDescent="0.25">
      <c r="C18" s="249"/>
      <c r="D18" s="249"/>
    </row>
    <row r="19" spans="3:4" x14ac:dyDescent="0.25">
      <c r="C19" s="249"/>
      <c r="D19" s="249"/>
    </row>
    <row r="20" spans="3:4" x14ac:dyDescent="0.25">
      <c r="C20" s="249"/>
      <c r="D20" s="249"/>
    </row>
  </sheetData>
  <autoFilter ref="A3:V12">
    <filterColumn colId="20">
      <filters>
        <filter val="125"/>
      </filters>
    </filterColumn>
  </autoFilter>
  <mergeCells count="15">
    <mergeCell ref="A12:P12"/>
    <mergeCell ref="V2:V3"/>
    <mergeCell ref="Q4:Q11"/>
    <mergeCell ref="A1:D1"/>
    <mergeCell ref="E2:E3"/>
    <mergeCell ref="Q2:Q3"/>
    <mergeCell ref="R2:T2"/>
    <mergeCell ref="U2:U3"/>
    <mergeCell ref="F2:H2"/>
    <mergeCell ref="I2:J2"/>
    <mergeCell ref="K2:O2"/>
    <mergeCell ref="P2:P3"/>
    <mergeCell ref="B2:B3"/>
    <mergeCell ref="C2:C3"/>
    <mergeCell ref="D2:D3"/>
  </mergeCells>
  <conditionalFormatting sqref="U2">
    <cfRule type="colorScale" priority="2">
      <colorScale>
        <cfvo type="num" val="&quot;&lt;100&quot;"/>
        <cfvo type="num" val="&quot;51-99&quot;"/>
        <cfvo type="num" val="&quot;0-50&quot;"/>
        <color rgb="FFF8696B"/>
        <color rgb="FFFFEB84"/>
        <color rgb="FF63BE7B"/>
      </colorScale>
    </cfRule>
  </conditionalFormatting>
  <conditionalFormatting sqref="U2:U3">
    <cfRule type="aboveAverage" dxfId="391" priority="1" equalAverage="1"/>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4" tint="-0.249977111117893"/>
  </sheetPr>
  <dimension ref="A1:V14"/>
  <sheetViews>
    <sheetView topLeftCell="A8" zoomScale="70" zoomScaleNormal="70" workbookViewId="0">
      <selection sqref="A1:D1"/>
    </sheetView>
  </sheetViews>
  <sheetFormatPr baseColWidth="10" defaultRowHeight="15" x14ac:dyDescent="0.25"/>
  <cols>
    <col min="1" max="1" width="77.28515625" customWidth="1"/>
    <col min="2" max="2" width="14" customWidth="1"/>
    <col min="3" max="3" width="22" customWidth="1"/>
    <col min="4" max="4" width="24.85546875" customWidth="1"/>
    <col min="5" max="5" width="23.42578125" customWidth="1"/>
    <col min="14" max="14" width="11.42578125" customWidth="1"/>
    <col min="22" max="22" width="37.85546875" customWidth="1"/>
  </cols>
  <sheetData>
    <row r="1" spans="1:22" ht="18" x14ac:dyDescent="0.25">
      <c r="A1" s="593" t="s">
        <v>521</v>
      </c>
      <c r="B1" s="594"/>
      <c r="C1" s="594"/>
      <c r="D1" s="594"/>
    </row>
    <row r="2" spans="1:22" ht="39.75" customHeight="1" x14ac:dyDescent="0.25">
      <c r="A2" s="138" t="s">
        <v>519</v>
      </c>
      <c r="B2" s="531" t="s">
        <v>221</v>
      </c>
      <c r="C2" s="527" t="s">
        <v>222</v>
      </c>
      <c r="D2" s="532" t="s">
        <v>223</v>
      </c>
      <c r="E2" s="527" t="s">
        <v>224</v>
      </c>
      <c r="F2" s="528" t="s">
        <v>225</v>
      </c>
      <c r="G2" s="528"/>
      <c r="H2" s="528"/>
      <c r="I2" s="529" t="s">
        <v>226</v>
      </c>
      <c r="J2" s="529"/>
      <c r="K2" s="530" t="s">
        <v>227</v>
      </c>
      <c r="L2" s="530"/>
      <c r="M2" s="530"/>
      <c r="N2" s="530"/>
      <c r="O2" s="530"/>
      <c r="P2" s="537" t="s">
        <v>228</v>
      </c>
      <c r="Q2" s="537" t="s">
        <v>229</v>
      </c>
      <c r="R2" s="539" t="s">
        <v>230</v>
      </c>
      <c r="S2" s="539"/>
      <c r="T2" s="539"/>
      <c r="U2" s="539" t="s">
        <v>228</v>
      </c>
      <c r="V2" s="592" t="s">
        <v>231</v>
      </c>
    </row>
    <row r="3" spans="1:22" ht="36" x14ac:dyDescent="0.25">
      <c r="A3" s="133" t="s">
        <v>106</v>
      </c>
      <c r="B3" s="531"/>
      <c r="C3" s="527"/>
      <c r="D3" s="532"/>
      <c r="E3" s="527"/>
      <c r="F3" s="134" t="s">
        <v>233</v>
      </c>
      <c r="G3" s="134" t="s">
        <v>234</v>
      </c>
      <c r="H3" s="134" t="s">
        <v>235</v>
      </c>
      <c r="I3" s="135" t="s">
        <v>236</v>
      </c>
      <c r="J3" s="135" t="s">
        <v>237</v>
      </c>
      <c r="K3" s="136" t="s">
        <v>238</v>
      </c>
      <c r="L3" s="136" t="s">
        <v>239</v>
      </c>
      <c r="M3" s="136" t="s">
        <v>240</v>
      </c>
      <c r="N3" s="136" t="s">
        <v>241</v>
      </c>
      <c r="O3" s="136" t="s">
        <v>242</v>
      </c>
      <c r="P3" s="537"/>
      <c r="Q3" s="537"/>
      <c r="R3" s="225" t="s">
        <v>243</v>
      </c>
      <c r="S3" s="225" t="s">
        <v>244</v>
      </c>
      <c r="T3" s="225" t="s">
        <v>245</v>
      </c>
      <c r="U3" s="539"/>
      <c r="V3" s="592"/>
    </row>
    <row r="4" spans="1:22" ht="371.25" x14ac:dyDescent="0.25">
      <c r="A4" s="139" t="s">
        <v>253</v>
      </c>
      <c r="B4" s="224" t="s">
        <v>522</v>
      </c>
      <c r="C4" s="284" t="s">
        <v>676</v>
      </c>
      <c r="D4" s="284" t="s">
        <v>675</v>
      </c>
      <c r="E4" s="292" t="s">
        <v>674</v>
      </c>
      <c r="F4" s="224">
        <v>1</v>
      </c>
      <c r="G4" s="224">
        <v>1</v>
      </c>
      <c r="H4" s="224">
        <v>1</v>
      </c>
      <c r="I4" s="224">
        <v>1</v>
      </c>
      <c r="J4" s="224">
        <v>1</v>
      </c>
      <c r="K4" s="224">
        <v>1</v>
      </c>
      <c r="L4" s="224">
        <v>1</v>
      </c>
      <c r="M4" s="224">
        <v>1</v>
      </c>
      <c r="N4" s="224">
        <v>1</v>
      </c>
      <c r="O4" s="224">
        <v>1</v>
      </c>
      <c r="P4" s="224">
        <f>(F4+G4+H4+I4+J4+K4+L4+M4+N4+O4)/10</f>
        <v>1</v>
      </c>
      <c r="Q4" s="543">
        <f>AVERAGE(P4:P6)</f>
        <v>1</v>
      </c>
      <c r="R4" s="224">
        <v>5</v>
      </c>
      <c r="S4" s="224">
        <v>5</v>
      </c>
      <c r="T4" s="224">
        <v>5</v>
      </c>
      <c r="U4" s="224">
        <f>R4*S4*T4</f>
        <v>125</v>
      </c>
      <c r="V4" s="299" t="s">
        <v>751</v>
      </c>
    </row>
    <row r="5" spans="1:22" ht="264.75" customHeight="1" x14ac:dyDescent="0.25">
      <c r="A5" s="261" t="s">
        <v>254</v>
      </c>
      <c r="B5" s="224" t="s">
        <v>522</v>
      </c>
      <c r="C5" s="284" t="s">
        <v>677</v>
      </c>
      <c r="D5" s="284" t="s">
        <v>536</v>
      </c>
      <c r="E5" s="292" t="s">
        <v>549</v>
      </c>
      <c r="F5" s="224">
        <v>1</v>
      </c>
      <c r="G5" s="224">
        <v>1</v>
      </c>
      <c r="H5" s="224">
        <v>1</v>
      </c>
      <c r="I5" s="224">
        <v>1</v>
      </c>
      <c r="J5" s="224">
        <v>1</v>
      </c>
      <c r="K5" s="224">
        <v>1</v>
      </c>
      <c r="L5" s="224">
        <v>1</v>
      </c>
      <c r="M5" s="224">
        <v>1</v>
      </c>
      <c r="N5" s="224">
        <v>1</v>
      </c>
      <c r="O5" s="224">
        <v>1</v>
      </c>
      <c r="P5" s="224">
        <f>SUM(F5:O5)/10</f>
        <v>1</v>
      </c>
      <c r="Q5" s="543"/>
      <c r="R5" s="224">
        <v>5</v>
      </c>
      <c r="S5" s="224">
        <v>5</v>
      </c>
      <c r="T5" s="224">
        <v>5</v>
      </c>
      <c r="U5" s="224">
        <f>R5*S5*T5</f>
        <v>125</v>
      </c>
      <c r="V5" s="299" t="s">
        <v>751</v>
      </c>
    </row>
    <row r="6" spans="1:22" ht="144.75" customHeight="1" x14ac:dyDescent="0.25">
      <c r="A6" s="125" t="s">
        <v>255</v>
      </c>
      <c r="B6" s="224" t="s">
        <v>522</v>
      </c>
      <c r="C6" s="284" t="s">
        <v>678</v>
      </c>
      <c r="D6" s="284" t="s">
        <v>537</v>
      </c>
      <c r="E6" s="292" t="s">
        <v>550</v>
      </c>
      <c r="F6" s="224">
        <v>1</v>
      </c>
      <c r="G6" s="224">
        <v>1</v>
      </c>
      <c r="H6" s="224">
        <v>1</v>
      </c>
      <c r="I6" s="224">
        <v>1</v>
      </c>
      <c r="J6" s="224">
        <v>1</v>
      </c>
      <c r="K6" s="224">
        <v>1</v>
      </c>
      <c r="L6" s="224">
        <v>1</v>
      </c>
      <c r="M6" s="224">
        <v>1</v>
      </c>
      <c r="N6" s="224">
        <v>1</v>
      </c>
      <c r="O6" s="224">
        <v>1</v>
      </c>
      <c r="P6" s="224">
        <f>(F6+G6+H6+I6+J6+K6+L6+M6+N6+O6)/10</f>
        <v>1</v>
      </c>
      <c r="Q6" s="543"/>
      <c r="R6" s="224">
        <v>5</v>
      </c>
      <c r="S6" s="224">
        <v>5</v>
      </c>
      <c r="T6" s="224">
        <v>5</v>
      </c>
      <c r="U6" s="224">
        <f>R6*S6*T6</f>
        <v>125</v>
      </c>
      <c r="V6" s="281" t="s">
        <v>762</v>
      </c>
    </row>
    <row r="7" spans="1:22" ht="43.5" hidden="1" customHeight="1" x14ac:dyDescent="0.25">
      <c r="A7" s="591" t="s">
        <v>131</v>
      </c>
      <c r="B7" s="591"/>
      <c r="C7" s="591"/>
      <c r="D7" s="591"/>
      <c r="E7" s="591"/>
      <c r="F7" s="591"/>
      <c r="G7" s="591"/>
      <c r="H7" s="591"/>
      <c r="I7" s="591"/>
      <c r="J7" s="591"/>
      <c r="K7" s="591"/>
      <c r="L7" s="591"/>
      <c r="M7" s="591"/>
      <c r="N7" s="591"/>
      <c r="O7" s="591"/>
      <c r="P7" s="591"/>
      <c r="Q7" s="346">
        <f>Q4</f>
        <v>1</v>
      </c>
    </row>
    <row r="8" spans="1:22" x14ac:dyDescent="0.25">
      <c r="C8" s="50"/>
      <c r="D8" s="50"/>
      <c r="E8" s="50"/>
    </row>
    <row r="9" spans="1:22" x14ac:dyDescent="0.25">
      <c r="C9" s="50"/>
      <c r="D9" s="50"/>
      <c r="E9" s="50"/>
    </row>
    <row r="10" spans="1:22" x14ac:dyDescent="0.25">
      <c r="C10" s="50"/>
      <c r="D10" s="50"/>
      <c r="E10" s="50"/>
    </row>
    <row r="11" spans="1:22" x14ac:dyDescent="0.25">
      <c r="C11" s="50"/>
      <c r="D11" s="50"/>
      <c r="E11" s="50"/>
    </row>
    <row r="12" spans="1:22" x14ac:dyDescent="0.25">
      <c r="C12" s="50"/>
      <c r="D12" s="50"/>
      <c r="E12" s="50"/>
    </row>
    <row r="13" spans="1:22" x14ac:dyDescent="0.25">
      <c r="C13" s="50"/>
      <c r="D13" s="50"/>
      <c r="E13" s="50"/>
    </row>
    <row r="14" spans="1:22" x14ac:dyDescent="0.25">
      <c r="C14" s="50"/>
      <c r="D14" s="50"/>
      <c r="E14" s="50"/>
    </row>
  </sheetData>
  <autoFilter ref="A3:V7">
    <filterColumn colId="20">
      <customFilters>
        <customFilter operator="notEqual" val=" "/>
      </customFilters>
    </filterColumn>
  </autoFilter>
  <mergeCells count="15">
    <mergeCell ref="A7:P7"/>
    <mergeCell ref="V2:V3"/>
    <mergeCell ref="Q4:Q6"/>
    <mergeCell ref="A1:D1"/>
    <mergeCell ref="E2:E3"/>
    <mergeCell ref="Q2:Q3"/>
    <mergeCell ref="R2:T2"/>
    <mergeCell ref="U2:U3"/>
    <mergeCell ref="F2:H2"/>
    <mergeCell ref="I2:J2"/>
    <mergeCell ref="K2:O2"/>
    <mergeCell ref="P2:P3"/>
    <mergeCell ref="B2:B3"/>
    <mergeCell ref="C2:C3"/>
    <mergeCell ref="D2:D3"/>
  </mergeCells>
  <conditionalFormatting sqref="U2">
    <cfRule type="colorScale" priority="2">
      <colorScale>
        <cfvo type="num" val="&quot;&lt;100&quot;"/>
        <cfvo type="num" val="&quot;51-99&quot;"/>
        <cfvo type="num" val="&quot;0-50&quot;"/>
        <color rgb="FFF8696B"/>
        <color rgb="FFFFEB84"/>
        <color rgb="FF63BE7B"/>
      </colorScale>
    </cfRule>
  </conditionalFormatting>
  <conditionalFormatting sqref="U2:U3">
    <cfRule type="aboveAverage" dxfId="390" priority="1" equalAverage="1"/>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V7"/>
  <sheetViews>
    <sheetView zoomScale="70" zoomScaleNormal="70" workbookViewId="0"/>
  </sheetViews>
  <sheetFormatPr baseColWidth="10" defaultRowHeight="15" x14ac:dyDescent="0.25"/>
  <cols>
    <col min="1" max="1" width="66.28515625" style="229" customWidth="1"/>
    <col min="2" max="2" width="23" style="229" customWidth="1"/>
    <col min="3" max="3" width="20.85546875" style="229" customWidth="1"/>
    <col min="4" max="4" width="18" style="229" customWidth="1"/>
    <col min="5" max="5" width="22.5703125" style="229" customWidth="1"/>
    <col min="6" max="21" width="11.42578125" style="229"/>
    <col min="22" max="22" width="41" style="229" customWidth="1"/>
    <col min="23" max="16384" width="11.42578125" style="229"/>
  </cols>
  <sheetData>
    <row r="1" spans="1:22" ht="18" customHeight="1" x14ac:dyDescent="0.25">
      <c r="A1" s="233" t="s">
        <v>520</v>
      </c>
      <c r="B1" s="595" t="s">
        <v>517</v>
      </c>
      <c r="C1" s="595"/>
      <c r="D1" s="595"/>
      <c r="E1" s="595"/>
    </row>
    <row r="2" spans="1:22" ht="36.75" customHeight="1" x14ac:dyDescent="0.25">
      <c r="A2" s="138" t="s">
        <v>519</v>
      </c>
      <c r="B2" s="531" t="s">
        <v>221</v>
      </c>
      <c r="C2" s="584" t="s">
        <v>222</v>
      </c>
      <c r="D2" s="590" t="s">
        <v>223</v>
      </c>
      <c r="E2" s="584" t="s">
        <v>224</v>
      </c>
      <c r="F2" s="528" t="s">
        <v>225</v>
      </c>
      <c r="G2" s="528"/>
      <c r="H2" s="528"/>
      <c r="I2" s="529" t="s">
        <v>226</v>
      </c>
      <c r="J2" s="529"/>
      <c r="K2" s="530" t="s">
        <v>227</v>
      </c>
      <c r="L2" s="530"/>
      <c r="M2" s="530"/>
      <c r="N2" s="530"/>
      <c r="O2" s="530"/>
      <c r="P2" s="537" t="s">
        <v>228</v>
      </c>
      <c r="Q2" s="537" t="s">
        <v>229</v>
      </c>
      <c r="R2" s="539" t="s">
        <v>230</v>
      </c>
      <c r="S2" s="539"/>
      <c r="T2" s="539"/>
      <c r="U2" s="539" t="s">
        <v>228</v>
      </c>
      <c r="V2" s="592" t="s">
        <v>231</v>
      </c>
    </row>
    <row r="3" spans="1:22" ht="36" x14ac:dyDescent="0.25">
      <c r="A3" s="231" t="s">
        <v>110</v>
      </c>
      <c r="B3" s="531"/>
      <c r="C3" s="584"/>
      <c r="D3" s="590"/>
      <c r="E3" s="584"/>
      <c r="F3" s="134" t="s">
        <v>233</v>
      </c>
      <c r="G3" s="134" t="s">
        <v>234</v>
      </c>
      <c r="H3" s="134" t="s">
        <v>235</v>
      </c>
      <c r="I3" s="135" t="s">
        <v>236</v>
      </c>
      <c r="J3" s="135" t="s">
        <v>237</v>
      </c>
      <c r="K3" s="136" t="s">
        <v>238</v>
      </c>
      <c r="L3" s="136" t="s">
        <v>239</v>
      </c>
      <c r="M3" s="136" t="s">
        <v>240</v>
      </c>
      <c r="N3" s="136" t="s">
        <v>241</v>
      </c>
      <c r="O3" s="136" t="s">
        <v>242</v>
      </c>
      <c r="P3" s="537"/>
      <c r="Q3" s="537"/>
      <c r="R3" s="225" t="s">
        <v>243</v>
      </c>
      <c r="S3" s="225" t="s">
        <v>244</v>
      </c>
      <c r="T3" s="225" t="s">
        <v>245</v>
      </c>
      <c r="U3" s="539"/>
      <c r="V3" s="592"/>
    </row>
    <row r="4" spans="1:22" ht="183" customHeight="1" x14ac:dyDescent="0.25">
      <c r="A4" s="232" t="s">
        <v>516</v>
      </c>
      <c r="B4" s="224" t="s">
        <v>522</v>
      </c>
      <c r="C4" s="288" t="s">
        <v>518</v>
      </c>
      <c r="D4" s="288"/>
      <c r="E4" s="293" t="s">
        <v>551</v>
      </c>
      <c r="F4" s="224">
        <v>1</v>
      </c>
      <c r="G4" s="224">
        <v>1</v>
      </c>
      <c r="H4" s="224">
        <v>1</v>
      </c>
      <c r="I4" s="224">
        <v>1</v>
      </c>
      <c r="J4" s="224">
        <v>1</v>
      </c>
      <c r="K4" s="224">
        <v>1</v>
      </c>
      <c r="L4" s="224">
        <v>1</v>
      </c>
      <c r="M4" s="224">
        <v>1</v>
      </c>
      <c r="N4" s="224">
        <v>1</v>
      </c>
      <c r="O4" s="224">
        <v>1</v>
      </c>
      <c r="P4" s="224">
        <f>SUM(F4:O4)/10</f>
        <v>1</v>
      </c>
      <c r="Q4" s="566">
        <f>SUM(P4:P6)/3</f>
        <v>1</v>
      </c>
      <c r="R4" s="224">
        <v>5</v>
      </c>
      <c r="S4" s="224">
        <v>5</v>
      </c>
      <c r="T4" s="224">
        <v>5</v>
      </c>
      <c r="U4" s="224">
        <f>R4*S4*T4</f>
        <v>125</v>
      </c>
      <c r="V4" s="224" t="s">
        <v>763</v>
      </c>
    </row>
    <row r="5" spans="1:22" ht="221.25" customHeight="1" x14ac:dyDescent="0.25">
      <c r="A5" s="238" t="s">
        <v>506</v>
      </c>
      <c r="B5" s="224" t="s">
        <v>522</v>
      </c>
      <c r="C5" s="284" t="s">
        <v>679</v>
      </c>
      <c r="D5" s="284" t="s">
        <v>552</v>
      </c>
      <c r="E5" s="223" t="s">
        <v>553</v>
      </c>
      <c r="F5" s="259">
        <v>1</v>
      </c>
      <c r="G5" s="259">
        <v>1</v>
      </c>
      <c r="H5" s="259">
        <v>1</v>
      </c>
      <c r="I5" s="259">
        <v>1</v>
      </c>
      <c r="J5" s="259">
        <v>1</v>
      </c>
      <c r="K5" s="259">
        <v>1</v>
      </c>
      <c r="L5" s="259">
        <v>1</v>
      </c>
      <c r="M5" s="259">
        <v>1</v>
      </c>
      <c r="N5" s="259">
        <v>1</v>
      </c>
      <c r="O5" s="259">
        <v>1</v>
      </c>
      <c r="P5" s="224">
        <f>(F5+G5+H5+I5+J5+K5+L5+M5+N5+O5)/10</f>
        <v>1</v>
      </c>
      <c r="Q5" s="596"/>
      <c r="R5" s="224">
        <v>5</v>
      </c>
      <c r="S5" s="224">
        <v>5</v>
      </c>
      <c r="T5" s="224">
        <v>5</v>
      </c>
      <c r="U5" s="224">
        <f>R5*S5*T5</f>
        <v>125</v>
      </c>
      <c r="V5" s="299" t="s">
        <v>764</v>
      </c>
    </row>
    <row r="6" spans="1:22" ht="189" hidden="1" customHeight="1" x14ac:dyDescent="0.25">
      <c r="A6" s="238" t="s">
        <v>256</v>
      </c>
      <c r="B6" s="258" t="s">
        <v>522</v>
      </c>
      <c r="C6" s="284" t="s">
        <v>680</v>
      </c>
      <c r="D6" s="284" t="s">
        <v>538</v>
      </c>
      <c r="E6" s="284" t="s">
        <v>554</v>
      </c>
      <c r="F6" s="258">
        <v>1</v>
      </c>
      <c r="G6" s="258">
        <v>1</v>
      </c>
      <c r="H6" s="258">
        <v>1</v>
      </c>
      <c r="I6" s="258">
        <v>1</v>
      </c>
      <c r="J6" s="258">
        <v>1</v>
      </c>
      <c r="K6" s="258">
        <v>1</v>
      </c>
      <c r="L6" s="258">
        <v>1</v>
      </c>
      <c r="M6" s="258">
        <v>1</v>
      </c>
      <c r="N6" s="258">
        <v>1</v>
      </c>
      <c r="O6" s="258">
        <v>1</v>
      </c>
      <c r="P6" s="258">
        <f>SUM(F6:O6)/10</f>
        <v>1</v>
      </c>
      <c r="Q6" s="567"/>
      <c r="R6" s="258">
        <v>3</v>
      </c>
      <c r="S6" s="258">
        <v>5</v>
      </c>
      <c r="T6" s="258">
        <v>5</v>
      </c>
      <c r="U6" s="301">
        <f>R6*S6*T6</f>
        <v>75</v>
      </c>
      <c r="V6" s="258"/>
    </row>
    <row r="7" spans="1:22" ht="30.75" hidden="1" customHeight="1" x14ac:dyDescent="0.25">
      <c r="A7" s="544" t="s">
        <v>131</v>
      </c>
      <c r="B7" s="544"/>
      <c r="C7" s="544"/>
      <c r="D7" s="544"/>
      <c r="E7" s="544"/>
      <c r="F7" s="544"/>
      <c r="G7" s="544"/>
      <c r="H7" s="544"/>
      <c r="I7" s="544"/>
      <c r="J7" s="544"/>
      <c r="K7" s="544"/>
      <c r="L7" s="544"/>
      <c r="M7" s="544"/>
      <c r="N7" s="544"/>
      <c r="O7" s="544"/>
      <c r="P7" s="544"/>
      <c r="Q7" s="346">
        <f>Q4</f>
        <v>1</v>
      </c>
    </row>
  </sheetData>
  <autoFilter ref="A3:V7">
    <filterColumn colId="20">
      <filters>
        <filter val="125"/>
      </filters>
    </filterColumn>
  </autoFilter>
  <mergeCells count="15">
    <mergeCell ref="Q4:Q6"/>
    <mergeCell ref="V2:V3"/>
    <mergeCell ref="E2:E3"/>
    <mergeCell ref="Q2:Q3"/>
    <mergeCell ref="R2:T2"/>
    <mergeCell ref="U2:U3"/>
    <mergeCell ref="F2:H2"/>
    <mergeCell ref="I2:J2"/>
    <mergeCell ref="K2:O2"/>
    <mergeCell ref="P2:P3"/>
    <mergeCell ref="A7:P7"/>
    <mergeCell ref="B2:B3"/>
    <mergeCell ref="C2:C3"/>
    <mergeCell ref="D2:D3"/>
    <mergeCell ref="B1:E1"/>
  </mergeCells>
  <conditionalFormatting sqref="U2">
    <cfRule type="colorScale" priority="2">
      <colorScale>
        <cfvo type="num" val="&quot;&lt;100&quot;"/>
        <cfvo type="num" val="&quot;51-99&quot;"/>
        <cfvo type="num" val="&quot;0-50&quot;"/>
        <color rgb="FFF8696B"/>
        <color rgb="FFFFEB84"/>
        <color rgb="FF63BE7B"/>
      </colorScale>
    </cfRule>
  </conditionalFormatting>
  <conditionalFormatting sqref="U2:U3">
    <cfRule type="aboveAverage" dxfId="389" priority="1" equalAverage="1"/>
  </conditionalFormatting>
  <pageMargins left="0.7" right="0.7" top="0.75" bottom="0.75" header="0.3" footer="0.3"/>
  <pageSetup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9" tint="-0.249977111117893"/>
  </sheetPr>
  <dimension ref="A1:V25"/>
  <sheetViews>
    <sheetView topLeftCell="A27" zoomScale="80" zoomScaleNormal="80" workbookViewId="0">
      <selection sqref="A1:D1"/>
    </sheetView>
  </sheetViews>
  <sheetFormatPr baseColWidth="10" defaultRowHeight="15" x14ac:dyDescent="0.25"/>
  <cols>
    <col min="1" max="1" width="70.140625" customWidth="1"/>
    <col min="2" max="2" width="16.5703125" customWidth="1"/>
    <col min="3" max="3" width="29.42578125" customWidth="1"/>
    <col min="4" max="4" width="55.5703125" style="50" customWidth="1"/>
    <col min="5" max="5" width="34.28515625" customWidth="1"/>
    <col min="22" max="22" width="35.7109375" customWidth="1"/>
  </cols>
  <sheetData>
    <row r="1" spans="1:22" ht="18" x14ac:dyDescent="0.25">
      <c r="A1" s="593" t="s">
        <v>520</v>
      </c>
      <c r="B1" s="594"/>
      <c r="C1" s="594"/>
      <c r="D1" s="594"/>
    </row>
    <row r="2" spans="1:22" ht="40.5" customHeight="1" x14ac:dyDescent="0.25">
      <c r="A2" s="138" t="s">
        <v>519</v>
      </c>
      <c r="B2" s="531" t="s">
        <v>221</v>
      </c>
      <c r="C2" s="527" t="s">
        <v>222</v>
      </c>
      <c r="D2" s="590" t="s">
        <v>223</v>
      </c>
      <c r="E2" s="527" t="s">
        <v>224</v>
      </c>
      <c r="F2" s="528" t="s">
        <v>225</v>
      </c>
      <c r="G2" s="528"/>
      <c r="H2" s="528"/>
      <c r="I2" s="529" t="s">
        <v>226</v>
      </c>
      <c r="J2" s="529"/>
      <c r="K2" s="530" t="s">
        <v>227</v>
      </c>
      <c r="L2" s="530"/>
      <c r="M2" s="530"/>
      <c r="N2" s="530"/>
      <c r="O2" s="530"/>
      <c r="P2" s="537" t="s">
        <v>228</v>
      </c>
      <c r="Q2" s="537" t="s">
        <v>229</v>
      </c>
      <c r="R2" s="539" t="s">
        <v>230</v>
      </c>
      <c r="S2" s="539"/>
      <c r="T2" s="539"/>
      <c r="U2" s="539" t="s">
        <v>228</v>
      </c>
      <c r="V2" s="592" t="s">
        <v>231</v>
      </c>
    </row>
    <row r="3" spans="1:22" ht="45" x14ac:dyDescent="0.25">
      <c r="A3" s="133" t="s">
        <v>112</v>
      </c>
      <c r="B3" s="531"/>
      <c r="C3" s="527"/>
      <c r="D3" s="590"/>
      <c r="E3" s="527"/>
      <c r="F3" s="251" t="s">
        <v>233</v>
      </c>
      <c r="G3" s="251" t="s">
        <v>234</v>
      </c>
      <c r="H3" s="251" t="s">
        <v>235</v>
      </c>
      <c r="I3" s="252" t="s">
        <v>236</v>
      </c>
      <c r="J3" s="252" t="s">
        <v>237</v>
      </c>
      <c r="K3" s="253" t="s">
        <v>238</v>
      </c>
      <c r="L3" s="253" t="s">
        <v>239</v>
      </c>
      <c r="M3" s="253" t="s">
        <v>240</v>
      </c>
      <c r="N3" s="253" t="s">
        <v>241</v>
      </c>
      <c r="O3" s="253" t="s">
        <v>242</v>
      </c>
      <c r="P3" s="537"/>
      <c r="Q3" s="537"/>
      <c r="R3" s="137" t="s">
        <v>243</v>
      </c>
      <c r="S3" s="137" t="s">
        <v>244</v>
      </c>
      <c r="T3" s="137" t="s">
        <v>245</v>
      </c>
      <c r="U3" s="539"/>
      <c r="V3" s="592"/>
    </row>
    <row r="4" spans="1:22" ht="126.75" customHeight="1" x14ac:dyDescent="0.25">
      <c r="A4" s="140" t="s">
        <v>509</v>
      </c>
      <c r="B4" s="224" t="s">
        <v>522</v>
      </c>
      <c r="C4" s="214" t="s">
        <v>683</v>
      </c>
      <c r="D4" s="214" t="s">
        <v>681</v>
      </c>
      <c r="E4" s="214" t="s">
        <v>682</v>
      </c>
      <c r="F4" s="224">
        <v>1</v>
      </c>
      <c r="G4" s="224">
        <v>1</v>
      </c>
      <c r="H4" s="224">
        <v>1</v>
      </c>
      <c r="I4" s="224">
        <v>1</v>
      </c>
      <c r="J4" s="224">
        <v>1</v>
      </c>
      <c r="K4" s="224">
        <v>1</v>
      </c>
      <c r="L4" s="224">
        <v>1</v>
      </c>
      <c r="M4" s="224">
        <v>1</v>
      </c>
      <c r="N4" s="224">
        <v>1</v>
      </c>
      <c r="O4" s="224">
        <v>1</v>
      </c>
      <c r="P4" s="224">
        <f t="shared" ref="P4:P10" si="0">(F4+G4+H4+I4+J4+K4+L4+M4+N4+O4)/10</f>
        <v>1</v>
      </c>
      <c r="Q4" s="543">
        <f>AVERAGE(P4:P22)</f>
        <v>1.3499999999999999</v>
      </c>
      <c r="R4" s="224">
        <v>5</v>
      </c>
      <c r="S4" s="224">
        <v>5</v>
      </c>
      <c r="T4" s="224">
        <v>5</v>
      </c>
      <c r="U4" s="224">
        <f t="shared" ref="U4:U10" si="1">R4*S4*T4</f>
        <v>125</v>
      </c>
      <c r="V4" s="224" t="s">
        <v>768</v>
      </c>
    </row>
    <row r="5" spans="1:22" ht="307.5" hidden="1" customHeight="1" x14ac:dyDescent="0.25">
      <c r="A5" s="127" t="s">
        <v>510</v>
      </c>
      <c r="B5" s="224" t="s">
        <v>522</v>
      </c>
      <c r="C5" s="214" t="s">
        <v>684</v>
      </c>
      <c r="D5" s="214" t="s">
        <v>685</v>
      </c>
      <c r="E5" s="214" t="s">
        <v>555</v>
      </c>
      <c r="F5" s="259">
        <v>1</v>
      </c>
      <c r="G5" s="259">
        <v>1</v>
      </c>
      <c r="H5" s="259">
        <v>1</v>
      </c>
      <c r="I5" s="259">
        <v>1</v>
      </c>
      <c r="J5" s="259">
        <v>1</v>
      </c>
      <c r="K5" s="259">
        <v>1</v>
      </c>
      <c r="L5" s="259">
        <v>1</v>
      </c>
      <c r="M5" s="259">
        <v>1</v>
      </c>
      <c r="N5" s="259">
        <v>1</v>
      </c>
      <c r="O5" s="259">
        <v>1</v>
      </c>
      <c r="P5" s="224">
        <f t="shared" si="0"/>
        <v>1</v>
      </c>
      <c r="Q5" s="543"/>
      <c r="R5" s="224">
        <v>4</v>
      </c>
      <c r="S5" s="224">
        <v>5</v>
      </c>
      <c r="T5" s="224">
        <v>5</v>
      </c>
      <c r="U5" s="224">
        <f t="shared" si="1"/>
        <v>100</v>
      </c>
      <c r="V5" s="224"/>
    </row>
    <row r="6" spans="1:22" ht="146.25" customHeight="1" x14ac:dyDescent="0.25">
      <c r="A6" s="126" t="s">
        <v>257</v>
      </c>
      <c r="B6" s="224" t="s">
        <v>522</v>
      </c>
      <c r="C6" s="214" t="s">
        <v>686</v>
      </c>
      <c r="D6" s="214" t="s">
        <v>687</v>
      </c>
      <c r="E6" s="214" t="s">
        <v>556</v>
      </c>
      <c r="F6" s="224">
        <v>2</v>
      </c>
      <c r="G6" s="224">
        <v>2</v>
      </c>
      <c r="H6" s="224">
        <v>3</v>
      </c>
      <c r="I6" s="224">
        <v>1</v>
      </c>
      <c r="J6" s="224">
        <v>2</v>
      </c>
      <c r="K6" s="224">
        <v>2</v>
      </c>
      <c r="L6" s="224">
        <v>1</v>
      </c>
      <c r="M6" s="224">
        <v>1</v>
      </c>
      <c r="N6" s="224">
        <v>1</v>
      </c>
      <c r="O6" s="224">
        <v>1</v>
      </c>
      <c r="P6" s="224">
        <f t="shared" si="0"/>
        <v>1.6</v>
      </c>
      <c r="Q6" s="543"/>
      <c r="R6" s="224">
        <v>5</v>
      </c>
      <c r="S6" s="224">
        <v>5</v>
      </c>
      <c r="T6" s="224">
        <v>5</v>
      </c>
      <c r="U6" s="224">
        <f t="shared" si="1"/>
        <v>125</v>
      </c>
      <c r="V6" s="224" t="s">
        <v>381</v>
      </c>
    </row>
    <row r="7" spans="1:22" ht="181.5" customHeight="1" x14ac:dyDescent="0.25">
      <c r="A7" s="127" t="s">
        <v>258</v>
      </c>
      <c r="B7" s="224" t="s">
        <v>522</v>
      </c>
      <c r="C7" s="214" t="s">
        <v>539</v>
      </c>
      <c r="D7" s="217"/>
      <c r="E7" s="214" t="s">
        <v>557</v>
      </c>
      <c r="F7" s="224">
        <v>1</v>
      </c>
      <c r="G7" s="224">
        <v>1</v>
      </c>
      <c r="H7" s="224">
        <v>1</v>
      </c>
      <c r="I7" s="224">
        <v>1</v>
      </c>
      <c r="J7" s="224">
        <v>1</v>
      </c>
      <c r="K7" s="224">
        <v>1</v>
      </c>
      <c r="L7" s="224">
        <v>1</v>
      </c>
      <c r="M7" s="224">
        <v>1</v>
      </c>
      <c r="N7" s="224">
        <v>1</v>
      </c>
      <c r="O7" s="224">
        <v>1</v>
      </c>
      <c r="P7" s="224">
        <f t="shared" si="0"/>
        <v>1</v>
      </c>
      <c r="Q7" s="543"/>
      <c r="R7" s="224">
        <v>5</v>
      </c>
      <c r="S7" s="224">
        <v>5</v>
      </c>
      <c r="T7" s="224">
        <v>5</v>
      </c>
      <c r="U7" s="224">
        <f t="shared" si="1"/>
        <v>125</v>
      </c>
      <c r="V7" s="299" t="s">
        <v>772</v>
      </c>
    </row>
    <row r="8" spans="1:22" ht="232.5" hidden="1" customHeight="1" x14ac:dyDescent="0.25">
      <c r="A8" s="127" t="s">
        <v>511</v>
      </c>
      <c r="B8" s="224" t="s">
        <v>522</v>
      </c>
      <c r="C8" s="262" t="s">
        <v>540</v>
      </c>
      <c r="D8" s="217"/>
      <c r="E8" s="262" t="s">
        <v>558</v>
      </c>
      <c r="F8" s="224">
        <v>1</v>
      </c>
      <c r="G8" s="224">
        <v>1</v>
      </c>
      <c r="H8" s="224">
        <v>1</v>
      </c>
      <c r="I8" s="224">
        <v>1</v>
      </c>
      <c r="J8" s="224">
        <v>1</v>
      </c>
      <c r="K8" s="224">
        <v>1</v>
      </c>
      <c r="L8" s="224">
        <v>1</v>
      </c>
      <c r="M8" s="224">
        <v>1</v>
      </c>
      <c r="N8" s="224">
        <v>1</v>
      </c>
      <c r="O8" s="224">
        <v>1</v>
      </c>
      <c r="P8" s="224">
        <f t="shared" si="0"/>
        <v>1</v>
      </c>
      <c r="Q8" s="543"/>
      <c r="R8" s="224">
        <v>3</v>
      </c>
      <c r="S8" s="224">
        <v>4</v>
      </c>
      <c r="T8" s="224">
        <v>4</v>
      </c>
      <c r="U8" s="224">
        <f t="shared" si="1"/>
        <v>48</v>
      </c>
      <c r="V8" s="224"/>
    </row>
    <row r="9" spans="1:22" ht="184.5" customHeight="1" x14ac:dyDescent="0.25">
      <c r="A9" s="127" t="s">
        <v>259</v>
      </c>
      <c r="B9" s="258" t="s">
        <v>522</v>
      </c>
      <c r="C9" s="214" t="s">
        <v>689</v>
      </c>
      <c r="D9" s="214" t="s">
        <v>688</v>
      </c>
      <c r="E9" s="262" t="s">
        <v>559</v>
      </c>
      <c r="F9" s="258">
        <v>2</v>
      </c>
      <c r="G9" s="258">
        <v>2</v>
      </c>
      <c r="H9" s="258">
        <v>2</v>
      </c>
      <c r="I9" s="258">
        <v>2</v>
      </c>
      <c r="J9" s="258">
        <v>2</v>
      </c>
      <c r="K9" s="258">
        <v>1</v>
      </c>
      <c r="L9" s="258">
        <v>1</v>
      </c>
      <c r="M9" s="258">
        <v>1</v>
      </c>
      <c r="N9" s="258">
        <v>1</v>
      </c>
      <c r="O9" s="258">
        <v>1</v>
      </c>
      <c r="P9" s="224">
        <f t="shared" si="0"/>
        <v>1.5</v>
      </c>
      <c r="Q9" s="543"/>
      <c r="R9" s="224">
        <v>5</v>
      </c>
      <c r="S9" s="224">
        <v>5</v>
      </c>
      <c r="T9" s="224">
        <v>5</v>
      </c>
      <c r="U9" s="224">
        <f t="shared" si="1"/>
        <v>125</v>
      </c>
      <c r="V9" s="299" t="s">
        <v>776</v>
      </c>
    </row>
    <row r="10" spans="1:22" ht="15" hidden="1" customHeight="1" x14ac:dyDescent="0.25">
      <c r="A10" s="597" t="s">
        <v>512</v>
      </c>
      <c r="B10" s="543" t="s">
        <v>522</v>
      </c>
      <c r="C10" s="598" t="s">
        <v>690</v>
      </c>
      <c r="D10" s="598" t="s">
        <v>691</v>
      </c>
      <c r="E10" s="598" t="s">
        <v>560</v>
      </c>
      <c r="F10" s="543">
        <v>1</v>
      </c>
      <c r="G10" s="543">
        <v>1</v>
      </c>
      <c r="H10" s="543">
        <v>1</v>
      </c>
      <c r="I10" s="543">
        <v>1</v>
      </c>
      <c r="J10" s="543">
        <v>1</v>
      </c>
      <c r="K10" s="543">
        <v>1</v>
      </c>
      <c r="L10" s="543">
        <v>1</v>
      </c>
      <c r="M10" s="543">
        <v>1</v>
      </c>
      <c r="N10" s="543">
        <v>1</v>
      </c>
      <c r="O10" s="543">
        <v>1</v>
      </c>
      <c r="P10" s="543">
        <f t="shared" si="0"/>
        <v>1</v>
      </c>
      <c r="Q10" s="543"/>
      <c r="R10" s="543">
        <v>4</v>
      </c>
      <c r="S10" s="543">
        <v>4</v>
      </c>
      <c r="T10" s="543">
        <v>4</v>
      </c>
      <c r="U10" s="543">
        <f t="shared" si="1"/>
        <v>64</v>
      </c>
      <c r="V10" s="543"/>
    </row>
    <row r="11" spans="1:22" ht="409.5" hidden="1" customHeight="1" x14ac:dyDescent="0.25">
      <c r="A11" s="597"/>
      <c r="B11" s="543"/>
      <c r="C11" s="598"/>
      <c r="D11" s="598"/>
      <c r="E11" s="598"/>
      <c r="F11" s="543"/>
      <c r="G11" s="543"/>
      <c r="H11" s="543"/>
      <c r="I11" s="543"/>
      <c r="J11" s="543"/>
      <c r="K11" s="543"/>
      <c r="L11" s="543"/>
      <c r="M11" s="543"/>
      <c r="N11" s="543"/>
      <c r="O11" s="543"/>
      <c r="P11" s="543"/>
      <c r="Q11" s="543"/>
      <c r="R11" s="543"/>
      <c r="S11" s="543"/>
      <c r="T11" s="543"/>
      <c r="U11" s="543"/>
      <c r="V11" s="543"/>
    </row>
    <row r="12" spans="1:22" ht="189.75" hidden="1" customHeight="1" x14ac:dyDescent="0.25">
      <c r="A12" s="126" t="s">
        <v>260</v>
      </c>
      <c r="B12" s="224" t="s">
        <v>522</v>
      </c>
      <c r="C12" s="214" t="s">
        <v>561</v>
      </c>
      <c r="D12" s="214" t="s">
        <v>692</v>
      </c>
      <c r="E12" s="214" t="s">
        <v>562</v>
      </c>
      <c r="F12" s="224">
        <v>2</v>
      </c>
      <c r="G12" s="224">
        <v>2</v>
      </c>
      <c r="H12" s="224">
        <v>2</v>
      </c>
      <c r="I12" s="224">
        <v>2</v>
      </c>
      <c r="J12" s="224">
        <v>2</v>
      </c>
      <c r="K12" s="224">
        <v>2</v>
      </c>
      <c r="L12" s="224">
        <v>2</v>
      </c>
      <c r="M12" s="224">
        <v>2</v>
      </c>
      <c r="N12" s="224">
        <v>2</v>
      </c>
      <c r="O12" s="224">
        <v>1</v>
      </c>
      <c r="P12" s="224">
        <f t="shared" ref="P12:P22" si="2">(F12+G12+H12+I12+J12+K12+L12+M12+N12+O12)/10</f>
        <v>1.9</v>
      </c>
      <c r="Q12" s="543"/>
      <c r="R12" s="224">
        <v>4</v>
      </c>
      <c r="S12" s="224">
        <v>4</v>
      </c>
      <c r="T12" s="224"/>
      <c r="U12" s="224">
        <f t="shared" ref="U12:U22" si="3">R12*S12*T12</f>
        <v>0</v>
      </c>
      <c r="V12" s="224"/>
    </row>
    <row r="13" spans="1:22" ht="281.25" hidden="1" x14ac:dyDescent="0.25">
      <c r="A13" s="126" t="s">
        <v>541</v>
      </c>
      <c r="B13" s="224" t="s">
        <v>522</v>
      </c>
      <c r="C13" s="214" t="s">
        <v>694</v>
      </c>
      <c r="D13" s="214" t="s">
        <v>693</v>
      </c>
      <c r="E13" s="214" t="s">
        <v>563</v>
      </c>
      <c r="F13" s="224">
        <v>1</v>
      </c>
      <c r="G13" s="224">
        <v>1</v>
      </c>
      <c r="H13" s="224">
        <v>1</v>
      </c>
      <c r="I13" s="224">
        <v>1</v>
      </c>
      <c r="J13" s="224">
        <v>1</v>
      </c>
      <c r="K13" s="224">
        <v>1</v>
      </c>
      <c r="L13" s="224">
        <v>1</v>
      </c>
      <c r="M13" s="224">
        <v>1</v>
      </c>
      <c r="N13" s="224">
        <v>1</v>
      </c>
      <c r="O13" s="224">
        <v>1</v>
      </c>
      <c r="P13" s="224">
        <f t="shared" si="2"/>
        <v>1</v>
      </c>
      <c r="Q13" s="543"/>
      <c r="R13" s="224"/>
      <c r="S13" s="224"/>
      <c r="T13" s="224"/>
      <c r="U13" s="224">
        <f t="shared" si="3"/>
        <v>0</v>
      </c>
      <c r="V13" s="224"/>
    </row>
    <row r="14" spans="1:22" ht="285" customHeight="1" x14ac:dyDescent="0.25">
      <c r="A14" s="126" t="s">
        <v>513</v>
      </c>
      <c r="B14" s="224" t="s">
        <v>522</v>
      </c>
      <c r="C14" s="214" t="s">
        <v>695</v>
      </c>
      <c r="D14" s="214" t="s">
        <v>542</v>
      </c>
      <c r="E14" s="263" t="s">
        <v>564</v>
      </c>
      <c r="F14" s="224">
        <v>2</v>
      </c>
      <c r="G14" s="224">
        <v>1</v>
      </c>
      <c r="H14" s="224">
        <v>1</v>
      </c>
      <c r="I14" s="224">
        <v>1</v>
      </c>
      <c r="J14" s="224">
        <v>1</v>
      </c>
      <c r="K14" s="224">
        <v>1</v>
      </c>
      <c r="L14" s="224">
        <v>1</v>
      </c>
      <c r="M14" s="224">
        <v>1</v>
      </c>
      <c r="N14" s="224">
        <v>1</v>
      </c>
      <c r="O14" s="224">
        <v>1</v>
      </c>
      <c r="P14" s="224">
        <f t="shared" si="2"/>
        <v>1.1000000000000001</v>
      </c>
      <c r="Q14" s="543"/>
      <c r="R14" s="224">
        <v>5</v>
      </c>
      <c r="S14" s="224">
        <v>5</v>
      </c>
      <c r="T14" s="224">
        <v>5</v>
      </c>
      <c r="U14" s="224">
        <f t="shared" si="3"/>
        <v>125</v>
      </c>
      <c r="V14" s="224" t="s">
        <v>768</v>
      </c>
    </row>
    <row r="15" spans="1:22" ht="409.5" hidden="1" x14ac:dyDescent="0.25">
      <c r="A15" s="126" t="s">
        <v>543</v>
      </c>
      <c r="B15" s="224" t="s">
        <v>522</v>
      </c>
      <c r="C15" s="214" t="s">
        <v>696</v>
      </c>
      <c r="D15" s="214" t="s">
        <v>697</v>
      </c>
      <c r="E15" s="214" t="s">
        <v>565</v>
      </c>
      <c r="F15" s="224">
        <v>1</v>
      </c>
      <c r="G15" s="224">
        <v>1</v>
      </c>
      <c r="H15" s="224">
        <v>1</v>
      </c>
      <c r="I15" s="224">
        <v>1</v>
      </c>
      <c r="J15" s="224">
        <v>1</v>
      </c>
      <c r="K15" s="224">
        <v>1</v>
      </c>
      <c r="L15" s="224">
        <v>1</v>
      </c>
      <c r="M15" s="224">
        <v>1</v>
      </c>
      <c r="N15" s="224">
        <v>1</v>
      </c>
      <c r="O15" s="224">
        <v>1</v>
      </c>
      <c r="P15" s="224">
        <f t="shared" si="2"/>
        <v>1</v>
      </c>
      <c r="Q15" s="543"/>
      <c r="R15" s="224">
        <v>4</v>
      </c>
      <c r="S15" s="224">
        <v>5</v>
      </c>
      <c r="T15" s="224">
        <v>5</v>
      </c>
      <c r="U15" s="224">
        <f t="shared" si="3"/>
        <v>100</v>
      </c>
      <c r="V15" s="224"/>
    </row>
    <row r="16" spans="1:22" ht="333.75" hidden="1" customHeight="1" x14ac:dyDescent="0.25">
      <c r="A16" s="127" t="s">
        <v>261</v>
      </c>
      <c r="B16" s="224" t="s">
        <v>522</v>
      </c>
      <c r="C16" s="214" t="s">
        <v>699</v>
      </c>
      <c r="D16" s="214" t="s">
        <v>698</v>
      </c>
      <c r="E16" s="214" t="s">
        <v>566</v>
      </c>
      <c r="F16" s="224">
        <v>1</v>
      </c>
      <c r="G16" s="224">
        <v>1</v>
      </c>
      <c r="H16" s="224">
        <v>1</v>
      </c>
      <c r="I16" s="224">
        <v>1</v>
      </c>
      <c r="J16" s="224">
        <v>1</v>
      </c>
      <c r="K16" s="224">
        <v>1</v>
      </c>
      <c r="L16" s="224">
        <v>1</v>
      </c>
      <c r="M16" s="224">
        <v>1</v>
      </c>
      <c r="N16" s="224">
        <v>1</v>
      </c>
      <c r="O16" s="224">
        <v>1</v>
      </c>
      <c r="P16" s="224">
        <f t="shared" si="2"/>
        <v>1</v>
      </c>
      <c r="Q16" s="543"/>
      <c r="R16" s="224">
        <v>4</v>
      </c>
      <c r="S16" s="224">
        <v>5</v>
      </c>
      <c r="T16" s="224">
        <v>5</v>
      </c>
      <c r="U16" s="224">
        <f t="shared" si="3"/>
        <v>100</v>
      </c>
      <c r="V16" s="224"/>
    </row>
    <row r="17" spans="1:22" ht="300.75" customHeight="1" x14ac:dyDescent="0.25">
      <c r="A17" s="126" t="s">
        <v>262</v>
      </c>
      <c r="B17" s="224" t="s">
        <v>522</v>
      </c>
      <c r="C17" s="214" t="s">
        <v>567</v>
      </c>
      <c r="D17" s="348" t="s">
        <v>700</v>
      </c>
      <c r="E17" s="214" t="s">
        <v>568</v>
      </c>
      <c r="F17" s="224">
        <v>1</v>
      </c>
      <c r="G17" s="224">
        <v>1</v>
      </c>
      <c r="H17" s="224">
        <v>1</v>
      </c>
      <c r="I17" s="224">
        <v>1</v>
      </c>
      <c r="J17" s="224">
        <v>1</v>
      </c>
      <c r="K17" s="224">
        <v>1</v>
      </c>
      <c r="L17" s="224">
        <v>1</v>
      </c>
      <c r="M17" s="224">
        <v>1</v>
      </c>
      <c r="N17" s="224">
        <v>1</v>
      </c>
      <c r="O17" s="224">
        <v>1</v>
      </c>
      <c r="P17" s="141">
        <f t="shared" si="2"/>
        <v>1</v>
      </c>
      <c r="Q17" s="543"/>
      <c r="R17" s="224">
        <v>5</v>
      </c>
      <c r="S17" s="224">
        <v>5</v>
      </c>
      <c r="T17" s="224">
        <v>5</v>
      </c>
      <c r="U17" s="224">
        <f t="shared" si="3"/>
        <v>125</v>
      </c>
      <c r="V17" s="299" t="s">
        <v>774</v>
      </c>
    </row>
    <row r="18" spans="1:22" ht="173.25" hidden="1" customHeight="1" x14ac:dyDescent="0.25">
      <c r="A18" s="126" t="s">
        <v>263</v>
      </c>
      <c r="B18" s="224" t="s">
        <v>522</v>
      </c>
      <c r="C18" s="214" t="s">
        <v>569</v>
      </c>
      <c r="D18" s="214" t="s">
        <v>702</v>
      </c>
      <c r="E18" s="349" t="s">
        <v>770</v>
      </c>
      <c r="F18" s="224">
        <v>3</v>
      </c>
      <c r="G18" s="224">
        <v>3</v>
      </c>
      <c r="H18" s="224">
        <v>3</v>
      </c>
      <c r="I18" s="224">
        <v>2</v>
      </c>
      <c r="J18" s="224">
        <v>2</v>
      </c>
      <c r="K18" s="224">
        <v>1</v>
      </c>
      <c r="L18" s="224">
        <v>1</v>
      </c>
      <c r="M18" s="224">
        <v>1</v>
      </c>
      <c r="N18" s="224">
        <v>1</v>
      </c>
      <c r="O18" s="224">
        <v>1</v>
      </c>
      <c r="P18" s="141">
        <f t="shared" si="2"/>
        <v>1.8</v>
      </c>
      <c r="Q18" s="543"/>
      <c r="R18" s="224">
        <v>4</v>
      </c>
      <c r="S18" s="224">
        <v>4</v>
      </c>
      <c r="T18" s="224">
        <v>4</v>
      </c>
      <c r="U18" s="224">
        <f t="shared" si="3"/>
        <v>64</v>
      </c>
      <c r="V18" s="224"/>
    </row>
    <row r="19" spans="1:22" ht="272.25" hidden="1" customHeight="1" x14ac:dyDescent="0.25">
      <c r="A19" s="127" t="s">
        <v>264</v>
      </c>
      <c r="B19" s="224" t="s">
        <v>522</v>
      </c>
      <c r="C19" s="214" t="s">
        <v>571</v>
      </c>
      <c r="D19" s="214" t="s">
        <v>570</v>
      </c>
      <c r="E19" s="214" t="s">
        <v>572</v>
      </c>
      <c r="F19" s="224">
        <v>2</v>
      </c>
      <c r="G19" s="224">
        <v>2</v>
      </c>
      <c r="H19" s="224">
        <v>2</v>
      </c>
      <c r="I19" s="224">
        <v>2</v>
      </c>
      <c r="J19" s="224">
        <v>2</v>
      </c>
      <c r="K19" s="224">
        <v>2</v>
      </c>
      <c r="L19" s="224">
        <v>2</v>
      </c>
      <c r="M19" s="224">
        <v>2</v>
      </c>
      <c r="N19" s="224">
        <v>2</v>
      </c>
      <c r="O19" s="224">
        <v>1</v>
      </c>
      <c r="P19" s="141">
        <f t="shared" si="2"/>
        <v>1.9</v>
      </c>
      <c r="Q19" s="543"/>
      <c r="R19" s="224">
        <v>4</v>
      </c>
      <c r="S19" s="224">
        <v>4</v>
      </c>
      <c r="T19" s="224">
        <v>4</v>
      </c>
      <c r="U19" s="224">
        <f t="shared" si="3"/>
        <v>64</v>
      </c>
      <c r="V19" s="224"/>
    </row>
    <row r="20" spans="1:22" ht="362.25" customHeight="1" x14ac:dyDescent="0.25">
      <c r="A20" s="126" t="s">
        <v>265</v>
      </c>
      <c r="B20" s="224" t="s">
        <v>522</v>
      </c>
      <c r="C20" s="214" t="s">
        <v>573</v>
      </c>
      <c r="D20" s="214" t="s">
        <v>574</v>
      </c>
      <c r="E20" s="214" t="s">
        <v>575</v>
      </c>
      <c r="F20" s="224">
        <v>2</v>
      </c>
      <c r="G20" s="224">
        <v>2</v>
      </c>
      <c r="H20" s="224">
        <v>2</v>
      </c>
      <c r="I20" s="224">
        <v>2</v>
      </c>
      <c r="J20" s="224">
        <v>1</v>
      </c>
      <c r="K20" s="224">
        <v>2</v>
      </c>
      <c r="L20" s="224">
        <v>2</v>
      </c>
      <c r="M20" s="224">
        <v>2</v>
      </c>
      <c r="N20" s="224">
        <v>2</v>
      </c>
      <c r="O20" s="224">
        <v>1</v>
      </c>
      <c r="P20" s="141">
        <f t="shared" si="2"/>
        <v>1.8</v>
      </c>
      <c r="Q20" s="543"/>
      <c r="R20" s="224">
        <v>5</v>
      </c>
      <c r="S20" s="224">
        <v>5</v>
      </c>
      <c r="T20" s="224">
        <v>5</v>
      </c>
      <c r="U20" s="224">
        <f t="shared" si="3"/>
        <v>125</v>
      </c>
      <c r="V20" s="299" t="s">
        <v>776</v>
      </c>
    </row>
    <row r="21" spans="1:22" ht="318.75" hidden="1" customHeight="1" x14ac:dyDescent="0.25">
      <c r="A21" s="126" t="s">
        <v>266</v>
      </c>
      <c r="B21" s="224" t="s">
        <v>522</v>
      </c>
      <c r="C21" s="214" t="s">
        <v>577</v>
      </c>
      <c r="D21" s="214" t="s">
        <v>576</v>
      </c>
      <c r="E21" s="217"/>
      <c r="F21" s="224">
        <v>3</v>
      </c>
      <c r="G21" s="224">
        <v>3</v>
      </c>
      <c r="H21" s="224">
        <v>3</v>
      </c>
      <c r="I21" s="224">
        <v>3</v>
      </c>
      <c r="J21" s="224">
        <v>3</v>
      </c>
      <c r="K21" s="224">
        <v>3</v>
      </c>
      <c r="L21" s="224">
        <v>3</v>
      </c>
      <c r="M21" s="224">
        <v>3</v>
      </c>
      <c r="N21" s="224">
        <v>2</v>
      </c>
      <c r="O21" s="224">
        <v>1</v>
      </c>
      <c r="P21" s="141">
        <f t="shared" si="2"/>
        <v>2.7</v>
      </c>
      <c r="Q21" s="543"/>
      <c r="R21" s="224">
        <v>3</v>
      </c>
      <c r="S21" s="224">
        <v>4</v>
      </c>
      <c r="T21" s="224">
        <v>4</v>
      </c>
      <c r="U21" s="224">
        <f t="shared" si="3"/>
        <v>48</v>
      </c>
      <c r="V21" s="224"/>
    </row>
    <row r="22" spans="1:22" ht="409.5" customHeight="1" x14ac:dyDescent="0.25">
      <c r="A22" s="126" t="s">
        <v>514</v>
      </c>
      <c r="B22" s="224" t="s">
        <v>522</v>
      </c>
      <c r="C22" s="214" t="s">
        <v>703</v>
      </c>
      <c r="D22" s="214" t="s">
        <v>585</v>
      </c>
      <c r="E22" s="350" t="s">
        <v>586</v>
      </c>
      <c r="F22" s="224">
        <v>1</v>
      </c>
      <c r="G22" s="224">
        <v>1</v>
      </c>
      <c r="H22" s="224">
        <v>1</v>
      </c>
      <c r="I22" s="224">
        <v>1</v>
      </c>
      <c r="J22" s="224">
        <v>1</v>
      </c>
      <c r="K22" s="224">
        <v>1</v>
      </c>
      <c r="L22" s="224">
        <v>1</v>
      </c>
      <c r="M22" s="224">
        <v>1</v>
      </c>
      <c r="N22" s="224">
        <v>1</v>
      </c>
      <c r="O22" s="224">
        <v>1</v>
      </c>
      <c r="P22" s="141">
        <f t="shared" si="2"/>
        <v>1</v>
      </c>
      <c r="Q22" s="543"/>
      <c r="R22" s="224">
        <v>5</v>
      </c>
      <c r="S22" s="224">
        <v>5</v>
      </c>
      <c r="T22" s="224">
        <v>5</v>
      </c>
      <c r="U22" s="224">
        <f t="shared" si="3"/>
        <v>125</v>
      </c>
      <c r="V22" s="299" t="s">
        <v>751</v>
      </c>
    </row>
    <row r="23" spans="1:22" ht="29.25" hidden="1" customHeight="1" x14ac:dyDescent="0.25">
      <c r="A23" s="591" t="s">
        <v>767</v>
      </c>
      <c r="B23" s="591"/>
      <c r="C23" s="591"/>
      <c r="D23" s="591"/>
      <c r="E23" s="591"/>
      <c r="F23" s="591"/>
      <c r="G23" s="591"/>
      <c r="H23" s="591"/>
      <c r="I23" s="591"/>
      <c r="J23" s="591"/>
      <c r="K23" s="591"/>
      <c r="L23" s="591"/>
      <c r="M23" s="591"/>
      <c r="N23" s="591"/>
      <c r="O23" s="591"/>
      <c r="P23" s="591"/>
      <c r="Q23" s="347">
        <f>Q4</f>
        <v>1.3499999999999999</v>
      </c>
    </row>
    <row r="24" spans="1:22" ht="15.75" x14ac:dyDescent="0.25">
      <c r="E24" s="269"/>
    </row>
    <row r="25" spans="1:22" ht="15.75" x14ac:dyDescent="0.25">
      <c r="E25" s="270"/>
    </row>
  </sheetData>
  <autoFilter ref="A3:V23">
    <filterColumn colId="20">
      <filters>
        <filter val="125"/>
      </filters>
    </filterColumn>
  </autoFilter>
  <mergeCells count="36">
    <mergeCell ref="V2:V3"/>
    <mergeCell ref="Q4:Q22"/>
    <mergeCell ref="V10:V11"/>
    <mergeCell ref="E10:E11"/>
    <mergeCell ref="F10:F11"/>
    <mergeCell ref="G10:G11"/>
    <mergeCell ref="H10:H11"/>
    <mergeCell ref="I10:I11"/>
    <mergeCell ref="K10:K11"/>
    <mergeCell ref="L10:L11"/>
    <mergeCell ref="M10:M11"/>
    <mergeCell ref="N10:N11"/>
    <mergeCell ref="O10:O11"/>
    <mergeCell ref="P10:P11"/>
    <mergeCell ref="R10:R11"/>
    <mergeCell ref="S10:S11"/>
    <mergeCell ref="A1:D1"/>
    <mergeCell ref="J10:J11"/>
    <mergeCell ref="Q2:Q3"/>
    <mergeCell ref="R2:T2"/>
    <mergeCell ref="U2:U3"/>
    <mergeCell ref="B2:B3"/>
    <mergeCell ref="C2:C3"/>
    <mergeCell ref="D2:D3"/>
    <mergeCell ref="T10:T11"/>
    <mergeCell ref="U10:U11"/>
    <mergeCell ref="A23:P23"/>
    <mergeCell ref="E2:E3"/>
    <mergeCell ref="F2:H2"/>
    <mergeCell ref="I2:J2"/>
    <mergeCell ref="K2:O2"/>
    <mergeCell ref="P2:P3"/>
    <mergeCell ref="A10:A11"/>
    <mergeCell ref="B10:B11"/>
    <mergeCell ref="C10:C11"/>
    <mergeCell ref="D10:D11"/>
  </mergeCells>
  <conditionalFormatting sqref="U2">
    <cfRule type="colorScale" priority="2">
      <colorScale>
        <cfvo type="num" val="&quot;&lt;100&quot;"/>
        <cfvo type="num" val="&quot;51-99&quot;"/>
        <cfvo type="num" val="&quot;0-50&quot;"/>
        <color rgb="FFF8696B"/>
        <color rgb="FFFFEB84"/>
        <color rgb="FF63BE7B"/>
      </colorScale>
    </cfRule>
  </conditionalFormatting>
  <conditionalFormatting sqref="U2:U3">
    <cfRule type="aboveAverage" dxfId="388" priority="1" equalAverage="1"/>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V11"/>
  <sheetViews>
    <sheetView topLeftCell="A11" zoomScale="70" zoomScaleNormal="70" workbookViewId="0">
      <selection sqref="A1:D1"/>
    </sheetView>
  </sheetViews>
  <sheetFormatPr baseColWidth="10" defaultRowHeight="15" x14ac:dyDescent="0.25"/>
  <cols>
    <col min="1" max="1" width="67" customWidth="1"/>
    <col min="2" max="2" width="17.140625" customWidth="1"/>
    <col min="3" max="3" width="20.7109375" customWidth="1"/>
    <col min="4" max="4" width="27.5703125" style="50" customWidth="1"/>
    <col min="5" max="5" width="26.42578125" customWidth="1"/>
    <col min="22" max="22" width="26.140625" customWidth="1"/>
  </cols>
  <sheetData>
    <row r="1" spans="1:22" ht="18" x14ac:dyDescent="0.25">
      <c r="A1" s="593" t="s">
        <v>520</v>
      </c>
      <c r="B1" s="594"/>
      <c r="C1" s="594"/>
      <c r="D1" s="594"/>
    </row>
    <row r="2" spans="1:22" ht="39" customHeight="1" x14ac:dyDescent="0.25">
      <c r="A2" s="138" t="s">
        <v>519</v>
      </c>
      <c r="B2" s="531" t="s">
        <v>221</v>
      </c>
      <c r="C2" s="527" t="s">
        <v>222</v>
      </c>
      <c r="D2" s="590" t="s">
        <v>223</v>
      </c>
      <c r="E2" s="527" t="s">
        <v>224</v>
      </c>
      <c r="F2" s="528" t="s">
        <v>225</v>
      </c>
      <c r="G2" s="528"/>
      <c r="H2" s="528"/>
      <c r="I2" s="529" t="s">
        <v>226</v>
      </c>
      <c r="J2" s="529"/>
      <c r="K2" s="530" t="s">
        <v>227</v>
      </c>
      <c r="L2" s="530"/>
      <c r="M2" s="530"/>
      <c r="N2" s="530"/>
      <c r="O2" s="530"/>
      <c r="P2" s="537" t="s">
        <v>228</v>
      </c>
      <c r="Q2" s="537" t="s">
        <v>229</v>
      </c>
      <c r="R2" s="539" t="s">
        <v>230</v>
      </c>
      <c r="S2" s="539"/>
      <c r="T2" s="539"/>
      <c r="U2" s="539" t="s">
        <v>228</v>
      </c>
      <c r="V2" s="592" t="s">
        <v>231</v>
      </c>
    </row>
    <row r="3" spans="1:22" ht="36" x14ac:dyDescent="0.25">
      <c r="A3" s="133" t="s">
        <v>267</v>
      </c>
      <c r="B3" s="531"/>
      <c r="C3" s="527"/>
      <c r="D3" s="590"/>
      <c r="E3" s="527"/>
      <c r="F3" s="134" t="s">
        <v>233</v>
      </c>
      <c r="G3" s="134" t="s">
        <v>234</v>
      </c>
      <c r="H3" s="134" t="s">
        <v>235</v>
      </c>
      <c r="I3" s="135" t="s">
        <v>236</v>
      </c>
      <c r="J3" s="135" t="s">
        <v>237</v>
      </c>
      <c r="K3" s="136" t="s">
        <v>238</v>
      </c>
      <c r="L3" s="136" t="s">
        <v>239</v>
      </c>
      <c r="M3" s="136" t="s">
        <v>240</v>
      </c>
      <c r="N3" s="136" t="s">
        <v>241</v>
      </c>
      <c r="O3" s="136" t="s">
        <v>242</v>
      </c>
      <c r="P3" s="537"/>
      <c r="Q3" s="537"/>
      <c r="R3" s="137" t="s">
        <v>243</v>
      </c>
      <c r="S3" s="137" t="s">
        <v>244</v>
      </c>
      <c r="T3" s="137" t="s">
        <v>245</v>
      </c>
      <c r="U3" s="539"/>
      <c r="V3" s="592"/>
    </row>
    <row r="4" spans="1:22" ht="239.25" customHeight="1" x14ac:dyDescent="0.25">
      <c r="A4" s="126" t="s">
        <v>268</v>
      </c>
      <c r="B4" s="224" t="s">
        <v>522</v>
      </c>
      <c r="C4" s="284" t="s">
        <v>581</v>
      </c>
      <c r="D4" s="239" t="s">
        <v>704</v>
      </c>
      <c r="E4" s="294" t="s">
        <v>582</v>
      </c>
      <c r="F4" s="224">
        <v>1</v>
      </c>
      <c r="G4" s="224">
        <v>1</v>
      </c>
      <c r="H4" s="224">
        <v>1</v>
      </c>
      <c r="I4" s="224">
        <v>1</v>
      </c>
      <c r="J4" s="224">
        <v>1</v>
      </c>
      <c r="K4" s="224">
        <v>1</v>
      </c>
      <c r="L4" s="224">
        <v>1</v>
      </c>
      <c r="M4" s="224">
        <v>1</v>
      </c>
      <c r="N4" s="224">
        <v>1</v>
      </c>
      <c r="O4" s="224">
        <v>1</v>
      </c>
      <c r="P4" s="224">
        <f t="shared" ref="P4:P9" si="0">(F4+G4+H4+I4+J4+K4+L4+M4+N4+O4)/10</f>
        <v>1</v>
      </c>
      <c r="Q4" s="543">
        <f>SUM(P4:P9)/6</f>
        <v>1.1499999999999999</v>
      </c>
      <c r="R4" s="224">
        <v>5</v>
      </c>
      <c r="S4" s="224">
        <v>5</v>
      </c>
      <c r="T4" s="224">
        <v>5</v>
      </c>
      <c r="U4" s="224">
        <f t="shared" ref="U4:U9" si="1">R4*S4*T4</f>
        <v>125</v>
      </c>
      <c r="V4" s="351" t="s">
        <v>751</v>
      </c>
    </row>
    <row r="5" spans="1:22" ht="308.25" hidden="1" customHeight="1" x14ac:dyDescent="0.25">
      <c r="A5" s="127" t="s">
        <v>507</v>
      </c>
      <c r="B5" s="224" t="s">
        <v>522</v>
      </c>
      <c r="C5" s="272" t="s">
        <v>583</v>
      </c>
      <c r="D5" s="272" t="s">
        <v>587</v>
      </c>
      <c r="E5" s="284" t="s">
        <v>584</v>
      </c>
      <c r="F5" s="224">
        <v>2</v>
      </c>
      <c r="G5" s="224">
        <v>2</v>
      </c>
      <c r="H5" s="224">
        <v>2</v>
      </c>
      <c r="I5" s="224">
        <v>1</v>
      </c>
      <c r="J5" s="224">
        <v>1</v>
      </c>
      <c r="K5" s="224">
        <v>1</v>
      </c>
      <c r="L5" s="224">
        <v>1</v>
      </c>
      <c r="M5" s="224">
        <v>1</v>
      </c>
      <c r="N5" s="224">
        <v>1</v>
      </c>
      <c r="O5" s="224">
        <v>1</v>
      </c>
      <c r="P5" s="224">
        <f t="shared" si="0"/>
        <v>1.3</v>
      </c>
      <c r="Q5" s="543"/>
      <c r="R5" s="224">
        <v>4</v>
      </c>
      <c r="S5" s="224">
        <v>4</v>
      </c>
      <c r="T5" s="224">
        <v>4</v>
      </c>
      <c r="U5" s="224">
        <f t="shared" si="1"/>
        <v>64</v>
      </c>
      <c r="V5" s="224"/>
    </row>
    <row r="6" spans="1:22" ht="236.25" hidden="1" x14ac:dyDescent="0.25">
      <c r="A6" s="126" t="s">
        <v>269</v>
      </c>
      <c r="B6" s="224" t="s">
        <v>522</v>
      </c>
      <c r="C6" s="295" t="s">
        <v>590</v>
      </c>
      <c r="D6" s="294" t="s">
        <v>588</v>
      </c>
      <c r="E6" s="284" t="s">
        <v>589</v>
      </c>
      <c r="F6" s="224">
        <v>2</v>
      </c>
      <c r="G6" s="224">
        <v>2</v>
      </c>
      <c r="H6" s="224">
        <v>2</v>
      </c>
      <c r="I6" s="224">
        <v>1</v>
      </c>
      <c r="J6" s="224">
        <v>1</v>
      </c>
      <c r="K6" s="224">
        <v>1</v>
      </c>
      <c r="L6" s="224">
        <v>1</v>
      </c>
      <c r="M6" s="224">
        <v>1</v>
      </c>
      <c r="N6" s="224">
        <v>1</v>
      </c>
      <c r="O6" s="224">
        <v>1</v>
      </c>
      <c r="P6" s="224">
        <f t="shared" si="0"/>
        <v>1.3</v>
      </c>
      <c r="Q6" s="543"/>
      <c r="R6" s="224">
        <v>4</v>
      </c>
      <c r="S6" s="224">
        <v>4</v>
      </c>
      <c r="T6" s="224">
        <v>4</v>
      </c>
      <c r="U6" s="224">
        <f t="shared" si="1"/>
        <v>64</v>
      </c>
      <c r="V6" s="224"/>
    </row>
    <row r="7" spans="1:22" ht="219.75" customHeight="1" x14ac:dyDescent="0.25">
      <c r="A7" s="126" t="s">
        <v>270</v>
      </c>
      <c r="B7" s="224" t="s">
        <v>522</v>
      </c>
      <c r="C7" s="284" t="s">
        <v>578</v>
      </c>
      <c r="D7" s="284" t="s">
        <v>591</v>
      </c>
      <c r="E7" s="284" t="s">
        <v>579</v>
      </c>
      <c r="F7" s="224">
        <v>2</v>
      </c>
      <c r="G7" s="224">
        <v>2</v>
      </c>
      <c r="H7" s="224">
        <v>2</v>
      </c>
      <c r="I7" s="224">
        <v>1</v>
      </c>
      <c r="J7" s="224">
        <v>1</v>
      </c>
      <c r="K7" s="224">
        <v>1</v>
      </c>
      <c r="L7" s="224">
        <v>1</v>
      </c>
      <c r="M7" s="224">
        <v>1</v>
      </c>
      <c r="N7" s="224">
        <v>1</v>
      </c>
      <c r="O7" s="224">
        <v>1</v>
      </c>
      <c r="P7" s="224">
        <f t="shared" si="0"/>
        <v>1.3</v>
      </c>
      <c r="Q7" s="543"/>
      <c r="R7" s="224">
        <v>5</v>
      </c>
      <c r="S7" s="224">
        <v>5</v>
      </c>
      <c r="T7" s="224">
        <v>5</v>
      </c>
      <c r="U7" s="224">
        <f t="shared" si="1"/>
        <v>125</v>
      </c>
      <c r="V7" s="351" t="s">
        <v>779</v>
      </c>
    </row>
    <row r="8" spans="1:22" ht="147.75" hidden="1" customHeight="1" x14ac:dyDescent="0.25">
      <c r="A8" s="127" t="s">
        <v>271</v>
      </c>
      <c r="B8" s="224" t="s">
        <v>522</v>
      </c>
      <c r="C8" s="288" t="s">
        <v>518</v>
      </c>
      <c r="D8" s="284" t="s">
        <v>518</v>
      </c>
      <c r="E8" s="284" t="s">
        <v>592</v>
      </c>
      <c r="F8" s="224">
        <v>1</v>
      </c>
      <c r="G8" s="224">
        <v>1</v>
      </c>
      <c r="H8" s="224">
        <v>1</v>
      </c>
      <c r="I8" s="224">
        <v>1</v>
      </c>
      <c r="J8" s="224">
        <v>1</v>
      </c>
      <c r="K8" s="224">
        <v>1</v>
      </c>
      <c r="L8" s="224">
        <v>1</v>
      </c>
      <c r="M8" s="224">
        <v>1</v>
      </c>
      <c r="N8" s="224">
        <v>1</v>
      </c>
      <c r="O8" s="224">
        <v>1</v>
      </c>
      <c r="P8" s="224">
        <f t="shared" si="0"/>
        <v>1</v>
      </c>
      <c r="Q8" s="543"/>
      <c r="R8" s="224">
        <v>4</v>
      </c>
      <c r="S8" s="224">
        <v>4</v>
      </c>
      <c r="T8" s="224">
        <v>4</v>
      </c>
      <c r="U8" s="224">
        <f t="shared" si="1"/>
        <v>64</v>
      </c>
      <c r="V8" s="224"/>
    </row>
    <row r="9" spans="1:22" ht="198" customHeight="1" x14ac:dyDescent="0.25">
      <c r="A9" s="126" t="s">
        <v>272</v>
      </c>
      <c r="B9" s="224" t="s">
        <v>522</v>
      </c>
      <c r="C9" s="284" t="s">
        <v>580</v>
      </c>
      <c r="D9" s="284" t="s">
        <v>594</v>
      </c>
      <c r="E9" s="284" t="s">
        <v>593</v>
      </c>
      <c r="F9" s="224">
        <v>1</v>
      </c>
      <c r="G9" s="224">
        <v>1</v>
      </c>
      <c r="H9" s="224">
        <v>1</v>
      </c>
      <c r="I9" s="224">
        <v>1</v>
      </c>
      <c r="J9" s="224">
        <v>1</v>
      </c>
      <c r="K9" s="224">
        <v>1</v>
      </c>
      <c r="L9" s="224">
        <v>1</v>
      </c>
      <c r="M9" s="224">
        <v>1</v>
      </c>
      <c r="N9" s="224">
        <v>1</v>
      </c>
      <c r="O9" s="224">
        <v>1</v>
      </c>
      <c r="P9" s="224">
        <f t="shared" si="0"/>
        <v>1</v>
      </c>
      <c r="Q9" s="543"/>
      <c r="R9" s="224">
        <v>5</v>
      </c>
      <c r="S9" s="224">
        <v>5</v>
      </c>
      <c r="T9" s="224">
        <v>5</v>
      </c>
      <c r="U9" s="224">
        <f t="shared" si="1"/>
        <v>125</v>
      </c>
      <c r="V9" s="351" t="s">
        <v>780</v>
      </c>
    </row>
    <row r="10" spans="1:22" ht="39.75" hidden="1" customHeight="1" x14ac:dyDescent="0.25">
      <c r="A10" s="591" t="s">
        <v>131</v>
      </c>
      <c r="B10" s="591"/>
      <c r="C10" s="591"/>
      <c r="D10" s="591"/>
      <c r="E10" s="591"/>
      <c r="F10" s="591"/>
      <c r="G10" s="591"/>
      <c r="H10" s="591"/>
      <c r="I10" s="591"/>
      <c r="J10" s="591"/>
      <c r="K10" s="591"/>
      <c r="L10" s="591"/>
      <c r="M10" s="591"/>
      <c r="N10" s="591"/>
      <c r="O10" s="591"/>
      <c r="P10" s="591"/>
      <c r="Q10" s="360">
        <f>Q4</f>
        <v>1.1499999999999999</v>
      </c>
    </row>
    <row r="11" spans="1:22" ht="30" customHeight="1" x14ac:dyDescent="0.25">
      <c r="C11" s="50"/>
      <c r="E11" s="50"/>
    </row>
  </sheetData>
  <autoFilter ref="A3:V10">
    <filterColumn colId="20">
      <filters>
        <filter val="125"/>
      </filters>
    </filterColumn>
  </autoFilter>
  <mergeCells count="15">
    <mergeCell ref="A10:P10"/>
    <mergeCell ref="V2:V3"/>
    <mergeCell ref="Q4:Q9"/>
    <mergeCell ref="A1:D1"/>
    <mergeCell ref="E2:E3"/>
    <mergeCell ref="Q2:Q3"/>
    <mergeCell ref="R2:T2"/>
    <mergeCell ref="U2:U3"/>
    <mergeCell ref="F2:H2"/>
    <mergeCell ref="I2:J2"/>
    <mergeCell ref="K2:O2"/>
    <mergeCell ref="P2:P3"/>
    <mergeCell ref="B2:B3"/>
    <mergeCell ref="C2:C3"/>
    <mergeCell ref="D2:D3"/>
  </mergeCells>
  <conditionalFormatting sqref="U2">
    <cfRule type="colorScale" priority="2">
      <colorScale>
        <cfvo type="num" val="&quot;&lt;100&quot;"/>
        <cfvo type="num" val="&quot;51-99&quot;"/>
        <cfvo type="num" val="&quot;0-50&quot;"/>
        <color rgb="FFF8696B"/>
        <color rgb="FFFFEB84"/>
        <color rgb="FF63BE7B"/>
      </colorScale>
    </cfRule>
  </conditionalFormatting>
  <conditionalFormatting sqref="U2:U3">
    <cfRule type="aboveAverage" dxfId="387" priority="1" equalAverage="1"/>
  </conditionalFormatting>
  <pageMargins left="0.7" right="0.7" top="0.75" bottom="0.75" header="0.3" footer="0.3"/>
  <pageSetup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V8"/>
  <sheetViews>
    <sheetView zoomScale="50" zoomScaleNormal="50" workbookViewId="0">
      <selection sqref="A1:D1"/>
    </sheetView>
  </sheetViews>
  <sheetFormatPr baseColWidth="10" defaultRowHeight="15" x14ac:dyDescent="0.25"/>
  <cols>
    <col min="1" max="1" width="67.28515625" customWidth="1"/>
    <col min="2" max="2" width="15.7109375" bestFit="1" customWidth="1"/>
    <col min="3" max="3" width="25" customWidth="1"/>
    <col min="4" max="4" width="20.85546875" customWidth="1"/>
    <col min="5" max="5" width="25.42578125" customWidth="1"/>
    <col min="6" max="7" width="8.5703125" bestFit="1" customWidth="1"/>
    <col min="8" max="8" width="9.140625" bestFit="1" customWidth="1"/>
    <col min="9" max="9" width="10.140625" bestFit="1" customWidth="1"/>
    <col min="11" max="11" width="9.5703125" bestFit="1" customWidth="1"/>
    <col min="12" max="12" width="10.85546875" bestFit="1" customWidth="1"/>
    <col min="13" max="13" width="10.5703125" bestFit="1" customWidth="1"/>
    <col min="14" max="14" width="8.7109375" bestFit="1" customWidth="1"/>
    <col min="15" max="15" width="10.85546875" bestFit="1" customWidth="1"/>
    <col min="16" max="16" width="10.42578125" customWidth="1"/>
    <col min="17" max="17" width="9.85546875" bestFit="1" customWidth="1"/>
    <col min="18" max="18" width="9.7109375" bestFit="1" customWidth="1"/>
    <col min="19" max="19" width="9" bestFit="1" customWidth="1"/>
    <col min="20" max="20" width="11.5703125" bestFit="1" customWidth="1"/>
    <col min="21" max="21" width="11.42578125" customWidth="1"/>
    <col min="22" max="22" width="34.5703125" customWidth="1"/>
  </cols>
  <sheetData>
    <row r="1" spans="1:22" ht="18" x14ac:dyDescent="0.25">
      <c r="A1" s="525" t="s">
        <v>520</v>
      </c>
      <c r="B1" s="594"/>
      <c r="C1" s="594"/>
      <c r="D1" s="594"/>
    </row>
    <row r="2" spans="1:22" ht="39" customHeight="1" x14ac:dyDescent="0.25">
      <c r="A2" s="117" t="s">
        <v>519</v>
      </c>
      <c r="B2" s="568" t="s">
        <v>221</v>
      </c>
      <c r="C2" s="569" t="s">
        <v>222</v>
      </c>
      <c r="D2" s="570" t="s">
        <v>223</v>
      </c>
      <c r="E2" s="569" t="s">
        <v>224</v>
      </c>
      <c r="F2" s="528" t="s">
        <v>225</v>
      </c>
      <c r="G2" s="528"/>
      <c r="H2" s="528"/>
      <c r="I2" s="529" t="s">
        <v>226</v>
      </c>
      <c r="J2" s="529"/>
      <c r="K2" s="530" t="s">
        <v>227</v>
      </c>
      <c r="L2" s="530"/>
      <c r="M2" s="530"/>
      <c r="N2" s="530"/>
      <c r="O2" s="530"/>
      <c r="P2" s="537" t="s">
        <v>228</v>
      </c>
      <c r="Q2" s="537" t="s">
        <v>229</v>
      </c>
      <c r="R2" s="539" t="s">
        <v>230</v>
      </c>
      <c r="S2" s="539"/>
      <c r="T2" s="539"/>
      <c r="U2" s="539" t="s">
        <v>228</v>
      </c>
      <c r="V2" s="533" t="s">
        <v>231</v>
      </c>
    </row>
    <row r="3" spans="1:22" ht="36" x14ac:dyDescent="0.25">
      <c r="A3" s="131" t="s">
        <v>116</v>
      </c>
      <c r="B3" s="568"/>
      <c r="C3" s="569"/>
      <c r="D3" s="570"/>
      <c r="E3" s="569"/>
      <c r="F3" s="134" t="s">
        <v>233</v>
      </c>
      <c r="G3" s="134" t="s">
        <v>234</v>
      </c>
      <c r="H3" s="134" t="s">
        <v>235</v>
      </c>
      <c r="I3" s="135" t="s">
        <v>236</v>
      </c>
      <c r="J3" s="135" t="s">
        <v>237</v>
      </c>
      <c r="K3" s="136" t="s">
        <v>238</v>
      </c>
      <c r="L3" s="136" t="s">
        <v>239</v>
      </c>
      <c r="M3" s="136" t="s">
        <v>240</v>
      </c>
      <c r="N3" s="136" t="s">
        <v>241</v>
      </c>
      <c r="O3" s="136" t="s">
        <v>242</v>
      </c>
      <c r="P3" s="537"/>
      <c r="Q3" s="537"/>
      <c r="R3" s="225" t="s">
        <v>243</v>
      </c>
      <c r="S3" s="225" t="s">
        <v>244</v>
      </c>
      <c r="T3" s="225" t="s">
        <v>245</v>
      </c>
      <c r="U3" s="539"/>
      <c r="V3" s="533"/>
    </row>
    <row r="4" spans="1:22" ht="300" x14ac:dyDescent="0.25">
      <c r="A4" s="255" t="s">
        <v>504</v>
      </c>
      <c r="B4" s="224" t="s">
        <v>522</v>
      </c>
      <c r="C4" s="268" t="s">
        <v>595</v>
      </c>
      <c r="D4" s="268" t="s">
        <v>596</v>
      </c>
      <c r="E4" s="267" t="s">
        <v>602</v>
      </c>
      <c r="F4" s="224">
        <v>1</v>
      </c>
      <c r="G4" s="224">
        <v>2</v>
      </c>
      <c r="H4" s="224">
        <v>1</v>
      </c>
      <c r="I4" s="224">
        <v>1</v>
      </c>
      <c r="J4" s="224">
        <v>1</v>
      </c>
      <c r="K4" s="224">
        <v>1</v>
      </c>
      <c r="L4" s="224">
        <v>1</v>
      </c>
      <c r="M4" s="224">
        <v>1</v>
      </c>
      <c r="N4" s="224">
        <v>1</v>
      </c>
      <c r="O4" s="224">
        <v>1</v>
      </c>
      <c r="P4" s="224">
        <f>SUM(F4:O4)/10</f>
        <v>1.1000000000000001</v>
      </c>
      <c r="Q4" s="566">
        <f>SUM(P4:P7)/4</f>
        <v>1.1499999999999999</v>
      </c>
      <c r="R4" s="224">
        <v>5</v>
      </c>
      <c r="S4" s="224">
        <v>5</v>
      </c>
      <c r="T4" s="224">
        <v>5</v>
      </c>
      <c r="U4" s="224">
        <f>R4*S4*T4</f>
        <v>125</v>
      </c>
      <c r="V4" s="351" t="s">
        <v>784</v>
      </c>
    </row>
    <row r="5" spans="1:22" ht="180" x14ac:dyDescent="0.25">
      <c r="A5" s="255" t="s">
        <v>273</v>
      </c>
      <c r="B5" s="224" t="s">
        <v>522</v>
      </c>
      <c r="C5" s="275" t="s">
        <v>706</v>
      </c>
      <c r="D5" s="267" t="s">
        <v>705</v>
      </c>
      <c r="E5" s="267" t="s">
        <v>603</v>
      </c>
      <c r="F5" s="224">
        <v>1</v>
      </c>
      <c r="G5" s="224">
        <v>1</v>
      </c>
      <c r="H5" s="224">
        <v>1</v>
      </c>
      <c r="I5" s="224">
        <v>1</v>
      </c>
      <c r="J5" s="224">
        <v>1</v>
      </c>
      <c r="K5" s="224">
        <v>1</v>
      </c>
      <c r="L5" s="224">
        <v>1</v>
      </c>
      <c r="M5" s="224">
        <v>1</v>
      </c>
      <c r="N5" s="224">
        <v>1</v>
      </c>
      <c r="O5" s="224">
        <v>1</v>
      </c>
      <c r="P5" s="224">
        <f>SUM(F5:O5)/10</f>
        <v>1</v>
      </c>
      <c r="Q5" s="596"/>
      <c r="R5" s="224">
        <v>5</v>
      </c>
      <c r="S5" s="224">
        <v>5</v>
      </c>
      <c r="T5" s="224">
        <v>5</v>
      </c>
      <c r="U5" s="352">
        <f t="shared" ref="U5:U7" si="0">R5*S5*T5</f>
        <v>125</v>
      </c>
      <c r="V5" s="224" t="s">
        <v>719</v>
      </c>
    </row>
    <row r="6" spans="1:22" ht="120" customHeight="1" x14ac:dyDescent="0.25">
      <c r="A6" s="255" t="s">
        <v>274</v>
      </c>
      <c r="B6" s="224" t="s">
        <v>522</v>
      </c>
      <c r="C6" s="224" t="s">
        <v>518</v>
      </c>
      <c r="D6" s="224" t="s">
        <v>707</v>
      </c>
      <c r="E6" s="267" t="s">
        <v>597</v>
      </c>
      <c r="F6" s="224">
        <v>1</v>
      </c>
      <c r="G6" s="224">
        <v>1</v>
      </c>
      <c r="H6" s="224">
        <v>1</v>
      </c>
      <c r="I6" s="224">
        <v>1</v>
      </c>
      <c r="J6" s="224">
        <v>1</v>
      </c>
      <c r="K6" s="224">
        <v>1</v>
      </c>
      <c r="L6" s="224">
        <v>1</v>
      </c>
      <c r="M6" s="224">
        <v>1</v>
      </c>
      <c r="N6" s="224">
        <v>1</v>
      </c>
      <c r="O6" s="224">
        <v>1</v>
      </c>
      <c r="P6" s="224">
        <f>SUM(F6:O6)/10</f>
        <v>1</v>
      </c>
      <c r="Q6" s="596"/>
      <c r="R6" s="224">
        <v>5</v>
      </c>
      <c r="S6" s="224">
        <v>5</v>
      </c>
      <c r="T6" s="224">
        <v>5</v>
      </c>
      <c r="U6" s="352">
        <f t="shared" si="0"/>
        <v>125</v>
      </c>
      <c r="V6" s="351" t="s">
        <v>751</v>
      </c>
    </row>
    <row r="7" spans="1:22" ht="120" x14ac:dyDescent="0.25">
      <c r="A7" s="256" t="s">
        <v>505</v>
      </c>
      <c r="B7" s="224" t="s">
        <v>522</v>
      </c>
      <c r="C7" s="267" t="s">
        <v>598</v>
      </c>
      <c r="D7" s="284" t="s">
        <v>708</v>
      </c>
      <c r="E7" s="267" t="s">
        <v>604</v>
      </c>
      <c r="F7" s="224">
        <v>2</v>
      </c>
      <c r="G7" s="224">
        <v>2</v>
      </c>
      <c r="H7" s="224">
        <v>2</v>
      </c>
      <c r="I7" s="224">
        <v>2</v>
      </c>
      <c r="J7" s="224">
        <v>2</v>
      </c>
      <c r="K7" s="224">
        <v>1</v>
      </c>
      <c r="L7" s="224">
        <v>1</v>
      </c>
      <c r="M7" s="224">
        <v>1</v>
      </c>
      <c r="N7" s="224">
        <v>1</v>
      </c>
      <c r="O7" s="224">
        <v>1</v>
      </c>
      <c r="P7" s="224">
        <f>SUM(F7:O7)/10</f>
        <v>1.5</v>
      </c>
      <c r="Q7" s="567"/>
      <c r="R7" s="224">
        <v>5</v>
      </c>
      <c r="S7" s="224">
        <v>5</v>
      </c>
      <c r="T7" s="224">
        <v>5</v>
      </c>
      <c r="U7" s="352">
        <f t="shared" si="0"/>
        <v>125</v>
      </c>
      <c r="V7" s="224" t="s">
        <v>381</v>
      </c>
    </row>
    <row r="8" spans="1:22" ht="33.75" customHeight="1" x14ac:dyDescent="0.25">
      <c r="A8" s="591" t="s">
        <v>131</v>
      </c>
      <c r="B8" s="591"/>
      <c r="C8" s="591"/>
      <c r="D8" s="591"/>
      <c r="E8" s="591"/>
      <c r="F8" s="591"/>
      <c r="G8" s="591"/>
      <c r="H8" s="591"/>
      <c r="I8" s="591"/>
      <c r="J8" s="591"/>
      <c r="K8" s="591"/>
      <c r="L8" s="591"/>
      <c r="M8" s="591"/>
      <c r="N8" s="591"/>
      <c r="O8" s="591"/>
      <c r="P8" s="591"/>
      <c r="Q8" s="361">
        <f>Q4</f>
        <v>1.1499999999999999</v>
      </c>
    </row>
  </sheetData>
  <autoFilter ref="A3:V3"/>
  <mergeCells count="15">
    <mergeCell ref="A1:D1"/>
    <mergeCell ref="E2:E3"/>
    <mergeCell ref="B2:B3"/>
    <mergeCell ref="C2:C3"/>
    <mergeCell ref="D2:D3"/>
    <mergeCell ref="Q4:Q7"/>
    <mergeCell ref="A8:P8"/>
    <mergeCell ref="R2:T2"/>
    <mergeCell ref="U2:U3"/>
    <mergeCell ref="V2:V3"/>
    <mergeCell ref="F2:H2"/>
    <mergeCell ref="I2:J2"/>
    <mergeCell ref="K2:O2"/>
    <mergeCell ref="P2:P3"/>
    <mergeCell ref="Q2:Q3"/>
  </mergeCells>
  <conditionalFormatting sqref="U2">
    <cfRule type="colorScale" priority="2">
      <colorScale>
        <cfvo type="num" val="&quot;&lt;100&quot;"/>
        <cfvo type="num" val="&quot;51-99&quot;"/>
        <cfvo type="num" val="&quot;0-50&quot;"/>
        <color rgb="FFF8696B"/>
        <color rgb="FFFFEB84"/>
        <color rgb="FF63BE7B"/>
      </colorScale>
    </cfRule>
  </conditionalFormatting>
  <conditionalFormatting sqref="U2:U3">
    <cfRule type="aboveAverage" dxfId="386" priority="1" equalAverage="1"/>
  </conditionalFormatting>
  <pageMargins left="0.7" right="0.7" top="0.75" bottom="0.75" header="0.3" footer="0.3"/>
  <pageSetup paperSize="0" orientation="portrait" horizontalDpi="0" verticalDpi="0" copie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5" tint="0.39997558519241921"/>
  </sheetPr>
  <dimension ref="A1:V6"/>
  <sheetViews>
    <sheetView zoomScale="60" zoomScaleNormal="60" workbookViewId="0">
      <selection sqref="A1:D1"/>
    </sheetView>
  </sheetViews>
  <sheetFormatPr baseColWidth="10" defaultRowHeight="15" x14ac:dyDescent="0.25"/>
  <cols>
    <col min="1" max="1" width="80.140625" style="229" customWidth="1"/>
    <col min="2" max="2" width="11.42578125" style="229"/>
    <col min="3" max="3" width="32.28515625" style="229" customWidth="1"/>
    <col min="4" max="4" width="17.7109375" style="229" customWidth="1"/>
    <col min="5" max="5" width="21" style="229" customWidth="1"/>
    <col min="6" max="21" width="11.42578125" style="229"/>
    <col min="22" max="22" width="30" style="229" customWidth="1"/>
    <col min="23" max="16384" width="11.42578125" style="229"/>
  </cols>
  <sheetData>
    <row r="1" spans="1:22" ht="18" x14ac:dyDescent="0.25">
      <c r="A1" s="525" t="s">
        <v>520</v>
      </c>
      <c r="B1" s="526"/>
      <c r="C1" s="526"/>
      <c r="D1" s="526"/>
    </row>
    <row r="2" spans="1:22" ht="39" customHeight="1" x14ac:dyDescent="0.25">
      <c r="A2" s="117" t="s">
        <v>519</v>
      </c>
      <c r="B2" s="531" t="s">
        <v>221</v>
      </c>
      <c r="C2" s="527" t="s">
        <v>222</v>
      </c>
      <c r="D2" s="532" t="s">
        <v>223</v>
      </c>
      <c r="E2" s="527" t="s">
        <v>224</v>
      </c>
      <c r="F2" s="528" t="s">
        <v>225</v>
      </c>
      <c r="G2" s="528"/>
      <c r="H2" s="528"/>
      <c r="I2" s="529" t="s">
        <v>226</v>
      </c>
      <c r="J2" s="529"/>
      <c r="K2" s="530" t="s">
        <v>227</v>
      </c>
      <c r="L2" s="530"/>
      <c r="M2" s="530"/>
      <c r="N2" s="530"/>
      <c r="O2" s="530"/>
      <c r="P2" s="556" t="s">
        <v>228</v>
      </c>
      <c r="Q2" s="556" t="s">
        <v>229</v>
      </c>
      <c r="R2" s="558" t="s">
        <v>230</v>
      </c>
      <c r="S2" s="559"/>
      <c r="T2" s="560"/>
      <c r="U2" s="561" t="s">
        <v>228</v>
      </c>
      <c r="V2" s="549" t="s">
        <v>231</v>
      </c>
    </row>
    <row r="3" spans="1:22" ht="15.75" customHeight="1" x14ac:dyDescent="0.25">
      <c r="A3" s="227" t="s">
        <v>118</v>
      </c>
      <c r="B3" s="602"/>
      <c r="C3" s="601"/>
      <c r="D3" s="603"/>
      <c r="E3" s="601"/>
      <c r="F3" s="120" t="s">
        <v>233</v>
      </c>
      <c r="G3" s="120" t="s">
        <v>234</v>
      </c>
      <c r="H3" s="120" t="s">
        <v>235</v>
      </c>
      <c r="I3" s="121" t="s">
        <v>236</v>
      </c>
      <c r="J3" s="121" t="s">
        <v>237</v>
      </c>
      <c r="K3" s="122" t="s">
        <v>238</v>
      </c>
      <c r="L3" s="122" t="s">
        <v>239</v>
      </c>
      <c r="M3" s="122" t="s">
        <v>240</v>
      </c>
      <c r="N3" s="122" t="s">
        <v>241</v>
      </c>
      <c r="O3" s="122" t="s">
        <v>242</v>
      </c>
      <c r="P3" s="600"/>
      <c r="Q3" s="600"/>
      <c r="R3" s="228" t="s">
        <v>243</v>
      </c>
      <c r="S3" s="228" t="s">
        <v>244</v>
      </c>
      <c r="T3" s="228" t="s">
        <v>245</v>
      </c>
      <c r="U3" s="599"/>
      <c r="V3" s="549"/>
    </row>
    <row r="4" spans="1:22" ht="375.75" customHeight="1" x14ac:dyDescent="0.25">
      <c r="A4" s="273" t="s">
        <v>503</v>
      </c>
      <c r="B4" s="224" t="s">
        <v>522</v>
      </c>
      <c r="C4" s="283" t="s">
        <v>710</v>
      </c>
      <c r="D4" s="283" t="s">
        <v>709</v>
      </c>
      <c r="E4" s="267" t="s">
        <v>599</v>
      </c>
      <c r="F4" s="224">
        <v>1</v>
      </c>
      <c r="G4" s="224">
        <v>1</v>
      </c>
      <c r="H4" s="224">
        <v>1</v>
      </c>
      <c r="I4" s="224">
        <v>1</v>
      </c>
      <c r="J4" s="224">
        <v>1</v>
      </c>
      <c r="K4" s="224">
        <v>1</v>
      </c>
      <c r="L4" s="224">
        <v>1</v>
      </c>
      <c r="M4" s="224">
        <v>1</v>
      </c>
      <c r="N4" s="224">
        <v>1</v>
      </c>
      <c r="O4" s="224">
        <v>1</v>
      </c>
      <c r="P4" s="224">
        <f>(F4+G4+H4+I4+J4+K4+L4+M4+N4+O4)/10</f>
        <v>1</v>
      </c>
      <c r="Q4" s="566">
        <f>SUM(P4:P5)/2</f>
        <v>1.25</v>
      </c>
      <c r="R4" s="224">
        <v>5</v>
      </c>
      <c r="S4" s="224">
        <v>5</v>
      </c>
      <c r="T4" s="224">
        <v>5</v>
      </c>
      <c r="U4" s="224">
        <f>R4*S4*T4</f>
        <v>125</v>
      </c>
      <c r="V4" s="351" t="s">
        <v>789</v>
      </c>
    </row>
    <row r="5" spans="1:22" ht="166.5" hidden="1" customHeight="1" x14ac:dyDescent="0.25">
      <c r="A5" s="240" t="s">
        <v>275</v>
      </c>
      <c r="B5" s="224" t="s">
        <v>522</v>
      </c>
      <c r="C5" s="271" t="s">
        <v>600</v>
      </c>
      <c r="D5" s="274" t="s">
        <v>601</v>
      </c>
      <c r="E5" s="271" t="s">
        <v>605</v>
      </c>
      <c r="F5" s="224">
        <v>2</v>
      </c>
      <c r="G5" s="224">
        <v>2</v>
      </c>
      <c r="H5" s="224">
        <v>2</v>
      </c>
      <c r="I5" s="224">
        <v>2</v>
      </c>
      <c r="J5" s="224">
        <v>2</v>
      </c>
      <c r="K5" s="224">
        <v>1</v>
      </c>
      <c r="L5" s="224">
        <v>1</v>
      </c>
      <c r="M5" s="224">
        <v>1</v>
      </c>
      <c r="N5" s="224">
        <v>1</v>
      </c>
      <c r="O5" s="224">
        <v>1</v>
      </c>
      <c r="P5" s="224">
        <f>(F5+G5+H5+I5+J5+K5+L5+M5+N5+O5)/10</f>
        <v>1.5</v>
      </c>
      <c r="Q5" s="567"/>
      <c r="R5" s="224">
        <v>3</v>
      </c>
      <c r="S5" s="224">
        <v>4</v>
      </c>
      <c r="T5" s="224">
        <v>3</v>
      </c>
      <c r="U5" s="224">
        <f>R5*S5*T5</f>
        <v>36</v>
      </c>
      <c r="V5" s="224"/>
    </row>
    <row r="6" spans="1:22" ht="27.75" hidden="1" customHeight="1" x14ac:dyDescent="0.25">
      <c r="A6" s="544" t="s">
        <v>131</v>
      </c>
      <c r="B6" s="544"/>
      <c r="C6" s="544"/>
      <c r="D6" s="544"/>
      <c r="E6" s="544"/>
      <c r="F6" s="544"/>
      <c r="G6" s="544"/>
      <c r="H6" s="544"/>
      <c r="I6" s="544"/>
      <c r="J6" s="544"/>
      <c r="K6" s="544"/>
      <c r="L6" s="544"/>
      <c r="M6" s="544"/>
      <c r="N6" s="544"/>
      <c r="O6" s="544"/>
      <c r="P6" s="544"/>
      <c r="Q6" s="346">
        <f>Q4</f>
        <v>1.25</v>
      </c>
    </row>
  </sheetData>
  <autoFilter ref="A3:V6">
    <filterColumn colId="20">
      <filters>
        <filter val="125"/>
      </filters>
    </filterColumn>
  </autoFilter>
  <mergeCells count="15">
    <mergeCell ref="A1:D1"/>
    <mergeCell ref="E2:E3"/>
    <mergeCell ref="B2:B3"/>
    <mergeCell ref="C2:C3"/>
    <mergeCell ref="D2:D3"/>
    <mergeCell ref="A6:P6"/>
    <mergeCell ref="R2:T2"/>
    <mergeCell ref="U2:U3"/>
    <mergeCell ref="V2:V3"/>
    <mergeCell ref="F2:H2"/>
    <mergeCell ref="I2:J2"/>
    <mergeCell ref="K2:O2"/>
    <mergeCell ref="Q4:Q5"/>
    <mergeCell ref="P2:P3"/>
    <mergeCell ref="Q2:Q3"/>
  </mergeCells>
  <conditionalFormatting sqref="U2">
    <cfRule type="colorScale" priority="2">
      <colorScale>
        <cfvo type="num" val="&quot;&lt;100&quot;"/>
        <cfvo type="num" val="&quot;51-99&quot;"/>
        <cfvo type="num" val="&quot;0-50&quot;"/>
        <color rgb="FFF8696B"/>
        <color rgb="FFFFEB84"/>
        <color rgb="FF63BE7B"/>
      </colorScale>
    </cfRule>
  </conditionalFormatting>
  <conditionalFormatting sqref="U2:U3">
    <cfRule type="aboveAverage" dxfId="385" priority="1" equalAverage="1"/>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V10"/>
  <sheetViews>
    <sheetView zoomScale="70" zoomScaleNormal="70" workbookViewId="0"/>
  </sheetViews>
  <sheetFormatPr baseColWidth="10" defaultRowHeight="15" x14ac:dyDescent="0.25"/>
  <cols>
    <col min="1" max="1" width="55.7109375" style="105" customWidth="1"/>
    <col min="2" max="2" width="15.5703125" style="229" customWidth="1"/>
    <col min="3" max="3" width="25.28515625" style="229" customWidth="1"/>
    <col min="4" max="4" width="29.42578125" style="229" customWidth="1"/>
    <col min="5" max="5" width="34.140625" style="229" customWidth="1"/>
    <col min="6" max="21" width="11.42578125" style="229"/>
    <col min="22" max="22" width="32.85546875" style="229" customWidth="1"/>
    <col min="23" max="16384" width="11.42578125" style="229"/>
  </cols>
  <sheetData>
    <row r="1" spans="1:22" ht="36" x14ac:dyDescent="0.25">
      <c r="A1" s="236" t="s">
        <v>520</v>
      </c>
      <c r="B1" s="226"/>
      <c r="C1" s="226"/>
      <c r="D1" s="226"/>
    </row>
    <row r="2" spans="1:22" ht="35.25" customHeight="1" x14ac:dyDescent="0.25">
      <c r="A2" s="237" t="s">
        <v>519</v>
      </c>
      <c r="B2" s="568" t="s">
        <v>221</v>
      </c>
      <c r="C2" s="569" t="s">
        <v>222</v>
      </c>
      <c r="D2" s="570" t="s">
        <v>223</v>
      </c>
      <c r="E2" s="569" t="s">
        <v>224</v>
      </c>
      <c r="F2" s="528" t="s">
        <v>225</v>
      </c>
      <c r="G2" s="528"/>
      <c r="H2" s="528"/>
      <c r="I2" s="529" t="s">
        <v>226</v>
      </c>
      <c r="J2" s="529"/>
      <c r="K2" s="530" t="s">
        <v>227</v>
      </c>
      <c r="L2" s="530"/>
      <c r="M2" s="530"/>
      <c r="N2" s="530"/>
      <c r="O2" s="530"/>
      <c r="P2" s="556" t="s">
        <v>228</v>
      </c>
      <c r="Q2" s="556" t="s">
        <v>229</v>
      </c>
      <c r="R2" s="558" t="s">
        <v>230</v>
      </c>
      <c r="S2" s="559"/>
      <c r="T2" s="560"/>
      <c r="U2" s="561" t="s">
        <v>228</v>
      </c>
      <c r="V2" s="606" t="s">
        <v>231</v>
      </c>
    </row>
    <row r="3" spans="1:22" ht="24" customHeight="1" x14ac:dyDescent="0.25">
      <c r="A3" s="230" t="s">
        <v>524</v>
      </c>
      <c r="B3" s="604"/>
      <c r="C3" s="579"/>
      <c r="D3" s="605"/>
      <c r="E3" s="579"/>
      <c r="F3" s="120" t="s">
        <v>233</v>
      </c>
      <c r="G3" s="120" t="s">
        <v>234</v>
      </c>
      <c r="H3" s="120" t="s">
        <v>235</v>
      </c>
      <c r="I3" s="121" t="s">
        <v>236</v>
      </c>
      <c r="J3" s="121" t="s">
        <v>237</v>
      </c>
      <c r="K3" s="122" t="s">
        <v>238</v>
      </c>
      <c r="L3" s="122" t="s">
        <v>239</v>
      </c>
      <c r="M3" s="122" t="s">
        <v>240</v>
      </c>
      <c r="N3" s="122" t="s">
        <v>241</v>
      </c>
      <c r="O3" s="122" t="s">
        <v>242</v>
      </c>
      <c r="P3" s="600"/>
      <c r="Q3" s="600"/>
      <c r="R3" s="228" t="s">
        <v>243</v>
      </c>
      <c r="S3" s="228" t="s">
        <v>244</v>
      </c>
      <c r="T3" s="228" t="s">
        <v>245</v>
      </c>
      <c r="U3" s="599"/>
      <c r="V3" s="606"/>
    </row>
    <row r="4" spans="1:22" ht="211.5" customHeight="1" x14ac:dyDescent="0.25">
      <c r="A4" s="297" t="s">
        <v>711</v>
      </c>
      <c r="B4" s="224" t="s">
        <v>522</v>
      </c>
      <c r="C4" s="276" t="s">
        <v>607</v>
      </c>
      <c r="D4" s="101" t="s">
        <v>606</v>
      </c>
      <c r="E4" s="266" t="s">
        <v>608</v>
      </c>
      <c r="F4" s="224">
        <v>1</v>
      </c>
      <c r="G4" s="224">
        <v>1</v>
      </c>
      <c r="H4" s="224">
        <v>1</v>
      </c>
      <c r="I4" s="224">
        <v>1</v>
      </c>
      <c r="J4" s="224">
        <v>1</v>
      </c>
      <c r="K4" s="224">
        <v>1</v>
      </c>
      <c r="L4" s="224">
        <v>1</v>
      </c>
      <c r="M4" s="224">
        <v>1</v>
      </c>
      <c r="N4" s="224">
        <v>1</v>
      </c>
      <c r="O4" s="224">
        <v>1</v>
      </c>
      <c r="P4" s="224">
        <f>SUM(F4:O4)/10</f>
        <v>1</v>
      </c>
      <c r="Q4" s="543">
        <f>SUM(P4:P9)/5</f>
        <v>1.06</v>
      </c>
      <c r="R4" s="224">
        <v>5</v>
      </c>
      <c r="S4" s="224">
        <v>5</v>
      </c>
      <c r="T4" s="224">
        <v>5</v>
      </c>
      <c r="U4" s="224">
        <f>R4*S4*T4</f>
        <v>125</v>
      </c>
      <c r="V4" s="224" t="s">
        <v>382</v>
      </c>
    </row>
    <row r="5" spans="1:22" ht="409.5" x14ac:dyDescent="0.25">
      <c r="A5" s="298" t="s">
        <v>528</v>
      </c>
      <c r="B5" s="224" t="s">
        <v>522</v>
      </c>
      <c r="C5" s="276" t="s">
        <v>713</v>
      </c>
      <c r="D5" s="284" t="s">
        <v>714</v>
      </c>
      <c r="E5" s="276" t="s">
        <v>609</v>
      </c>
      <c r="F5" s="224">
        <v>1</v>
      </c>
      <c r="G5" s="224">
        <v>1</v>
      </c>
      <c r="H5" s="224">
        <v>1</v>
      </c>
      <c r="I5" s="224">
        <v>1</v>
      </c>
      <c r="J5" s="224">
        <v>1</v>
      </c>
      <c r="K5" s="224">
        <v>1</v>
      </c>
      <c r="L5" s="224">
        <v>1</v>
      </c>
      <c r="M5" s="224">
        <v>1</v>
      </c>
      <c r="N5" s="224">
        <v>1</v>
      </c>
      <c r="O5" s="224">
        <v>1</v>
      </c>
      <c r="P5" s="224">
        <f>SUM(F5:O5)/10</f>
        <v>1</v>
      </c>
      <c r="Q5" s="543"/>
      <c r="R5" s="224">
        <v>5</v>
      </c>
      <c r="S5" s="224">
        <v>5</v>
      </c>
      <c r="T5" s="224">
        <v>5</v>
      </c>
      <c r="U5" s="224">
        <f>R5*S5*T5</f>
        <v>125</v>
      </c>
      <c r="V5" s="354" t="s">
        <v>793</v>
      </c>
    </row>
    <row r="6" spans="1:22" ht="271.5" hidden="1" customHeight="1" x14ac:dyDescent="0.25">
      <c r="A6" s="238" t="s">
        <v>276</v>
      </c>
      <c r="B6" s="224" t="s">
        <v>522</v>
      </c>
      <c r="C6" s="276" t="s">
        <v>610</v>
      </c>
      <c r="D6" s="283" t="s">
        <v>701</v>
      </c>
      <c r="E6" s="276" t="s">
        <v>712</v>
      </c>
      <c r="F6" s="224">
        <v>2</v>
      </c>
      <c r="G6" s="224">
        <v>2</v>
      </c>
      <c r="H6" s="224">
        <v>2</v>
      </c>
      <c r="I6" s="224">
        <v>1</v>
      </c>
      <c r="J6" s="224">
        <v>1</v>
      </c>
      <c r="K6" s="224">
        <v>1</v>
      </c>
      <c r="L6" s="224">
        <v>1</v>
      </c>
      <c r="M6" s="224">
        <v>1</v>
      </c>
      <c r="N6" s="224">
        <v>1</v>
      </c>
      <c r="O6" s="224">
        <v>1</v>
      </c>
      <c r="P6" s="224">
        <f>SUM(F6:O6)/10</f>
        <v>1.3</v>
      </c>
      <c r="Q6" s="543"/>
      <c r="R6" s="224"/>
      <c r="S6" s="224"/>
      <c r="T6" s="224"/>
      <c r="U6" s="224"/>
      <c r="V6" s="224"/>
    </row>
    <row r="7" spans="1:22" ht="180.75" hidden="1" customHeight="1" x14ac:dyDescent="0.25">
      <c r="A7" s="238" t="s">
        <v>277</v>
      </c>
      <c r="B7" s="224" t="s">
        <v>522</v>
      </c>
      <c r="C7" s="224" t="s">
        <v>518</v>
      </c>
      <c r="D7" s="224" t="s">
        <v>716</v>
      </c>
      <c r="E7" s="278" t="s">
        <v>715</v>
      </c>
      <c r="F7" s="224">
        <v>1</v>
      </c>
      <c r="G7" s="224">
        <v>1</v>
      </c>
      <c r="H7" s="224">
        <v>1</v>
      </c>
      <c r="I7" s="224">
        <v>1</v>
      </c>
      <c r="J7" s="224">
        <v>1</v>
      </c>
      <c r="K7" s="224">
        <v>1</v>
      </c>
      <c r="L7" s="224">
        <v>1</v>
      </c>
      <c r="M7" s="224">
        <v>1</v>
      </c>
      <c r="N7" s="224">
        <v>1</v>
      </c>
      <c r="O7" s="224">
        <v>1</v>
      </c>
      <c r="P7" s="224">
        <f>(F7+G7+H7+I7+J7+K7+L7+M7+N7+O7)/10</f>
        <v>1</v>
      </c>
      <c r="Q7" s="543"/>
      <c r="R7" s="224">
        <v>5</v>
      </c>
      <c r="S7" s="224">
        <v>5</v>
      </c>
      <c r="T7" s="224">
        <v>5</v>
      </c>
      <c r="U7" s="224">
        <f>+R7+S7+T7</f>
        <v>15</v>
      </c>
      <c r="V7" s="354" t="s">
        <v>794</v>
      </c>
    </row>
    <row r="8" spans="1:22" ht="89.25" hidden="1" customHeight="1" x14ac:dyDescent="0.25">
      <c r="A8" s="239" t="s">
        <v>278</v>
      </c>
      <c r="B8" s="279" t="s">
        <v>611</v>
      </c>
      <c r="C8" s="224"/>
      <c r="D8" s="224"/>
      <c r="E8" s="224"/>
      <c r="F8" s="224"/>
      <c r="G8" s="224"/>
      <c r="H8" s="224"/>
      <c r="I8" s="224"/>
      <c r="J8" s="224"/>
      <c r="K8" s="224"/>
      <c r="L8" s="224"/>
      <c r="M8" s="224"/>
      <c r="N8" s="224"/>
      <c r="O8" s="224"/>
      <c r="P8" s="224">
        <f>F8+G8+H8+I8+J8+K8+L8+M8+N8+O8</f>
        <v>0</v>
      </c>
      <c r="Q8" s="543"/>
      <c r="R8" s="224"/>
      <c r="S8" s="224"/>
      <c r="T8" s="224"/>
      <c r="U8" s="224">
        <f>R8+S8+T8</f>
        <v>0</v>
      </c>
      <c r="V8" s="224"/>
    </row>
    <row r="9" spans="1:22" ht="184.5" hidden="1" customHeight="1" x14ac:dyDescent="0.25">
      <c r="A9" s="239" t="s">
        <v>492</v>
      </c>
      <c r="B9" s="224" t="s">
        <v>522</v>
      </c>
      <c r="C9" s="224" t="s">
        <v>518</v>
      </c>
      <c r="D9" s="224" t="s">
        <v>716</v>
      </c>
      <c r="E9" s="278" t="s">
        <v>612</v>
      </c>
      <c r="F9" s="224">
        <v>1</v>
      </c>
      <c r="G9" s="224">
        <v>1</v>
      </c>
      <c r="H9" s="224">
        <v>1</v>
      </c>
      <c r="I9" s="224">
        <v>1</v>
      </c>
      <c r="J9" s="224">
        <v>1</v>
      </c>
      <c r="K9" s="224">
        <v>1</v>
      </c>
      <c r="L9" s="224">
        <v>1</v>
      </c>
      <c r="M9" s="224">
        <v>1</v>
      </c>
      <c r="N9" s="224">
        <v>1</v>
      </c>
      <c r="O9" s="224">
        <v>1</v>
      </c>
      <c r="P9" s="224">
        <f>(F9+G9+H9+I9+J9+K9+L9+M9+N9+O9)/10</f>
        <v>1</v>
      </c>
      <c r="Q9" s="543"/>
      <c r="R9" s="224">
        <v>3</v>
      </c>
      <c r="S9" s="224">
        <v>3</v>
      </c>
      <c r="T9" s="224">
        <v>3</v>
      </c>
      <c r="U9" s="224">
        <f>R9+S9+T9</f>
        <v>9</v>
      </c>
      <c r="V9" s="224"/>
    </row>
    <row r="10" spans="1:22" ht="27" hidden="1" customHeight="1" x14ac:dyDescent="0.25">
      <c r="A10" s="544" t="s">
        <v>131</v>
      </c>
      <c r="B10" s="544"/>
      <c r="C10" s="544"/>
      <c r="D10" s="544"/>
      <c r="E10" s="544"/>
      <c r="F10" s="544"/>
      <c r="G10" s="544"/>
      <c r="H10" s="544"/>
      <c r="I10" s="544"/>
      <c r="J10" s="544"/>
      <c r="K10" s="544"/>
      <c r="L10" s="544"/>
      <c r="M10" s="544"/>
      <c r="N10" s="544"/>
      <c r="O10" s="544"/>
      <c r="P10" s="544"/>
      <c r="Q10" s="362">
        <f>Q4</f>
        <v>1.06</v>
      </c>
    </row>
  </sheetData>
  <autoFilter ref="A3:V10">
    <filterColumn colId="20">
      <filters>
        <filter val="125"/>
      </filters>
    </filterColumn>
  </autoFilter>
  <mergeCells count="14">
    <mergeCell ref="R2:T2"/>
    <mergeCell ref="U2:U3"/>
    <mergeCell ref="V2:V3"/>
    <mergeCell ref="Q4:Q9"/>
    <mergeCell ref="P2:P3"/>
    <mergeCell ref="Q2:Q3"/>
    <mergeCell ref="A10:P10"/>
    <mergeCell ref="I2:J2"/>
    <mergeCell ref="K2:O2"/>
    <mergeCell ref="B2:B3"/>
    <mergeCell ref="C2:C3"/>
    <mergeCell ref="D2:D3"/>
    <mergeCell ref="E2:E3"/>
    <mergeCell ref="F2:H2"/>
  </mergeCells>
  <conditionalFormatting sqref="U2">
    <cfRule type="colorScale" priority="2">
      <colorScale>
        <cfvo type="num" val="&quot;&lt;100&quot;"/>
        <cfvo type="num" val="&quot;51-99&quot;"/>
        <cfvo type="num" val="&quot;0-50&quot;"/>
        <color rgb="FFF8696B"/>
        <color rgb="FFFFEB84"/>
        <color rgb="FF63BE7B"/>
      </colorScale>
    </cfRule>
  </conditionalFormatting>
  <conditionalFormatting sqref="U2:U3">
    <cfRule type="aboveAverage" dxfId="384" priority="1" equalAverage="1"/>
  </conditionalFormatting>
  <pageMargins left="0.7" right="0.7" top="0.75" bottom="0.75" header="0.3" footer="0.3"/>
  <pageSetup orientation="portrait" horizontalDpi="0"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V23"/>
  <sheetViews>
    <sheetView topLeftCell="A7" zoomScale="80" zoomScaleNormal="80" workbookViewId="0"/>
  </sheetViews>
  <sheetFormatPr baseColWidth="10" defaultRowHeight="15" x14ac:dyDescent="0.25"/>
  <cols>
    <col min="1" max="1" width="48.5703125" customWidth="1"/>
    <col min="2" max="2" width="17.140625" bestFit="1" customWidth="1"/>
    <col min="3" max="3" width="13.42578125" bestFit="1" customWidth="1"/>
    <col min="4" max="4" width="11.7109375" bestFit="1" customWidth="1"/>
    <col min="5" max="5" width="20" bestFit="1" customWidth="1"/>
    <col min="6" max="7" width="8.7109375" bestFit="1" customWidth="1"/>
    <col min="8" max="8" width="9.28515625" bestFit="1" customWidth="1"/>
    <col min="22" max="23" width="24.5703125" customWidth="1"/>
  </cols>
  <sheetData>
    <row r="1" spans="1:22" ht="18" customHeight="1" x14ac:dyDescent="0.25">
      <c r="A1" s="138" t="s">
        <v>520</v>
      </c>
      <c r="B1" s="234"/>
      <c r="C1" s="234"/>
      <c r="D1" s="234"/>
      <c r="E1" s="235"/>
    </row>
    <row r="2" spans="1:22" ht="28.5" customHeight="1" x14ac:dyDescent="0.25">
      <c r="A2" s="608" t="s">
        <v>519</v>
      </c>
      <c r="B2" s="531" t="s">
        <v>221</v>
      </c>
      <c r="C2" s="527" t="s">
        <v>222</v>
      </c>
      <c r="D2" s="532" t="s">
        <v>223</v>
      </c>
      <c r="E2" s="527" t="s">
        <v>224</v>
      </c>
      <c r="F2" s="528" t="s">
        <v>225</v>
      </c>
      <c r="G2" s="528"/>
      <c r="H2" s="528"/>
      <c r="I2" s="529" t="s">
        <v>226</v>
      </c>
      <c r="J2" s="529"/>
      <c r="K2" s="530" t="s">
        <v>227</v>
      </c>
      <c r="L2" s="530"/>
      <c r="M2" s="530"/>
      <c r="N2" s="530"/>
      <c r="O2" s="530"/>
      <c r="P2" s="556" t="s">
        <v>228</v>
      </c>
      <c r="Q2" s="556" t="s">
        <v>229</v>
      </c>
      <c r="R2" s="558" t="s">
        <v>230</v>
      </c>
      <c r="S2" s="559"/>
      <c r="T2" s="560"/>
      <c r="U2" s="561" t="s">
        <v>228</v>
      </c>
      <c r="V2" s="549" t="s">
        <v>231</v>
      </c>
    </row>
    <row r="3" spans="1:22" ht="80.25" customHeight="1" x14ac:dyDescent="0.25">
      <c r="A3" s="609"/>
      <c r="B3" s="602"/>
      <c r="C3" s="601"/>
      <c r="D3" s="603"/>
      <c r="E3" s="601"/>
      <c r="F3" s="120" t="s">
        <v>233</v>
      </c>
      <c r="G3" s="120" t="s">
        <v>234</v>
      </c>
      <c r="H3" s="120" t="s">
        <v>235</v>
      </c>
      <c r="I3" s="121" t="s">
        <v>236</v>
      </c>
      <c r="J3" s="121" t="s">
        <v>237</v>
      </c>
      <c r="K3" s="122" t="s">
        <v>238</v>
      </c>
      <c r="L3" s="122" t="s">
        <v>239</v>
      </c>
      <c r="M3" s="122" t="s">
        <v>240</v>
      </c>
      <c r="N3" s="122" t="s">
        <v>241</v>
      </c>
      <c r="O3" s="122" t="s">
        <v>242</v>
      </c>
      <c r="P3" s="600"/>
      <c r="Q3" s="600"/>
      <c r="R3" s="123" t="s">
        <v>243</v>
      </c>
      <c r="S3" s="123" t="s">
        <v>244</v>
      </c>
      <c r="T3" s="123" t="s">
        <v>245</v>
      </c>
      <c r="U3" s="599"/>
      <c r="V3" s="549"/>
    </row>
    <row r="4" spans="1:22" ht="111.75" customHeight="1" x14ac:dyDescent="0.25">
      <c r="A4" s="130" t="s">
        <v>279</v>
      </c>
      <c r="B4" s="224" t="s">
        <v>522</v>
      </c>
      <c r="C4" s="284" t="s">
        <v>614</v>
      </c>
      <c r="D4" s="288"/>
      <c r="E4" s="130" t="s">
        <v>613</v>
      </c>
      <c r="F4" s="224">
        <v>2</v>
      </c>
      <c r="G4" s="224">
        <v>1</v>
      </c>
      <c r="H4" s="224">
        <v>1</v>
      </c>
      <c r="I4" s="224">
        <v>1</v>
      </c>
      <c r="J4" s="224">
        <v>1</v>
      </c>
      <c r="K4" s="224">
        <v>1</v>
      </c>
      <c r="L4" s="224">
        <v>1</v>
      </c>
      <c r="M4" s="224">
        <v>1</v>
      </c>
      <c r="N4" s="224">
        <v>1</v>
      </c>
      <c r="O4" s="224">
        <v>1</v>
      </c>
      <c r="P4" s="224">
        <f t="shared" ref="P4:P20" si="0">(F4+G4+H4+I4+J4+K4+L4+M4+N4+O4)/10</f>
        <v>1.1000000000000001</v>
      </c>
      <c r="Q4" s="566">
        <f>SUM(P4:P19)/17</f>
        <v>1.2</v>
      </c>
      <c r="R4" s="224">
        <v>5</v>
      </c>
      <c r="S4" s="224">
        <v>5</v>
      </c>
      <c r="T4" s="224">
        <v>5</v>
      </c>
      <c r="U4" s="224">
        <f>R4*S4*T4</f>
        <v>125</v>
      </c>
      <c r="V4" s="224" t="s">
        <v>376</v>
      </c>
    </row>
    <row r="5" spans="1:22" ht="86.25" customHeight="1" x14ac:dyDescent="0.25">
      <c r="A5" s="127" t="s">
        <v>493</v>
      </c>
      <c r="B5" s="224" t="s">
        <v>522</v>
      </c>
      <c r="C5" s="284" t="s">
        <v>614</v>
      </c>
      <c r="D5" s="288"/>
      <c r="E5" s="284" t="s">
        <v>615</v>
      </c>
      <c r="F5" s="224">
        <v>1</v>
      </c>
      <c r="G5" s="224">
        <v>1</v>
      </c>
      <c r="H5" s="224">
        <v>1</v>
      </c>
      <c r="I5" s="224">
        <v>1</v>
      </c>
      <c r="J5" s="224">
        <v>1</v>
      </c>
      <c r="K5" s="224">
        <v>1</v>
      </c>
      <c r="L5" s="224">
        <v>1</v>
      </c>
      <c r="M5" s="224">
        <v>1</v>
      </c>
      <c r="N5" s="224">
        <v>1</v>
      </c>
      <c r="O5" s="224">
        <v>1</v>
      </c>
      <c r="P5" s="352">
        <f t="shared" si="0"/>
        <v>1</v>
      </c>
      <c r="Q5" s="596"/>
      <c r="R5" s="224">
        <v>5</v>
      </c>
      <c r="S5" s="224">
        <v>5</v>
      </c>
      <c r="T5" s="224">
        <v>5</v>
      </c>
      <c r="U5" s="224">
        <f t="shared" ref="U5:U20" si="1">R5*S5*T5</f>
        <v>125</v>
      </c>
      <c r="V5" s="354" t="s">
        <v>790</v>
      </c>
    </row>
    <row r="6" spans="1:22" ht="90" x14ac:dyDescent="0.25">
      <c r="A6" s="126" t="s">
        <v>494</v>
      </c>
      <c r="B6" s="224" t="s">
        <v>522</v>
      </c>
      <c r="C6" s="284" t="s">
        <v>614</v>
      </c>
      <c r="D6" s="288"/>
      <c r="E6" s="284" t="s">
        <v>616</v>
      </c>
      <c r="F6" s="224">
        <v>1</v>
      </c>
      <c r="G6" s="224">
        <v>1</v>
      </c>
      <c r="H6" s="224">
        <v>1</v>
      </c>
      <c r="I6" s="224">
        <v>1</v>
      </c>
      <c r="J6" s="224">
        <v>1</v>
      </c>
      <c r="K6" s="224">
        <v>1</v>
      </c>
      <c r="L6" s="224">
        <v>1</v>
      </c>
      <c r="M6" s="224">
        <v>1</v>
      </c>
      <c r="N6" s="224">
        <v>1</v>
      </c>
      <c r="O6" s="224">
        <v>1</v>
      </c>
      <c r="P6" s="352">
        <f t="shared" si="0"/>
        <v>1</v>
      </c>
      <c r="Q6" s="596"/>
      <c r="R6" s="224">
        <v>5</v>
      </c>
      <c r="S6" s="224">
        <v>5</v>
      </c>
      <c r="T6" s="224">
        <v>5</v>
      </c>
      <c r="U6" s="224">
        <f t="shared" si="1"/>
        <v>125</v>
      </c>
      <c r="V6" s="354" t="s">
        <v>751</v>
      </c>
    </row>
    <row r="7" spans="1:22" ht="101.25" x14ac:dyDescent="0.25">
      <c r="A7" s="126" t="s">
        <v>495</v>
      </c>
      <c r="B7" s="224" t="s">
        <v>522</v>
      </c>
      <c r="C7" s="284" t="s">
        <v>617</v>
      </c>
      <c r="D7" s="288"/>
      <c r="E7" s="284" t="s">
        <v>618</v>
      </c>
      <c r="F7" s="224">
        <v>1</v>
      </c>
      <c r="G7" s="224">
        <v>1</v>
      </c>
      <c r="H7" s="224">
        <v>1</v>
      </c>
      <c r="I7" s="224">
        <v>1</v>
      </c>
      <c r="J7" s="224">
        <v>1</v>
      </c>
      <c r="K7" s="224">
        <v>1</v>
      </c>
      <c r="L7" s="224">
        <v>1</v>
      </c>
      <c r="M7" s="224">
        <v>1</v>
      </c>
      <c r="N7" s="224">
        <v>1</v>
      </c>
      <c r="O7" s="224">
        <v>1</v>
      </c>
      <c r="P7" s="352">
        <f t="shared" si="0"/>
        <v>1</v>
      </c>
      <c r="Q7" s="596"/>
      <c r="R7" s="224">
        <v>5</v>
      </c>
      <c r="S7" s="224">
        <v>5</v>
      </c>
      <c r="T7" s="224">
        <v>5</v>
      </c>
      <c r="U7" s="224">
        <f t="shared" si="1"/>
        <v>125</v>
      </c>
      <c r="V7" s="354" t="s">
        <v>791</v>
      </c>
    </row>
    <row r="8" spans="1:22" ht="121.5" customHeight="1" x14ac:dyDescent="0.25">
      <c r="A8" s="282" t="s">
        <v>496</v>
      </c>
      <c r="B8" s="224" t="s">
        <v>522</v>
      </c>
      <c r="C8" s="284" t="s">
        <v>619</v>
      </c>
      <c r="D8" s="288"/>
      <c r="E8" s="284" t="s">
        <v>620</v>
      </c>
      <c r="F8" s="279">
        <v>1</v>
      </c>
      <c r="G8" s="279">
        <v>1</v>
      </c>
      <c r="H8" s="279">
        <v>1</v>
      </c>
      <c r="I8" s="279">
        <v>1</v>
      </c>
      <c r="J8" s="279">
        <v>1</v>
      </c>
      <c r="K8" s="279">
        <v>1</v>
      </c>
      <c r="L8" s="279">
        <v>1</v>
      </c>
      <c r="M8" s="279">
        <v>1</v>
      </c>
      <c r="N8" s="279">
        <v>1</v>
      </c>
      <c r="O8" s="279">
        <v>1</v>
      </c>
      <c r="P8" s="352">
        <f t="shared" si="0"/>
        <v>1</v>
      </c>
      <c r="Q8" s="596"/>
      <c r="R8" s="224">
        <v>5</v>
      </c>
      <c r="S8" s="224">
        <v>5</v>
      </c>
      <c r="T8" s="224">
        <v>5</v>
      </c>
      <c r="U8" s="224">
        <f t="shared" si="1"/>
        <v>125</v>
      </c>
      <c r="V8" s="224" t="s">
        <v>376</v>
      </c>
    </row>
    <row r="9" spans="1:22" ht="90" hidden="1" x14ac:dyDescent="0.25">
      <c r="A9" s="126" t="s">
        <v>497</v>
      </c>
      <c r="B9" s="224" t="s">
        <v>522</v>
      </c>
      <c r="C9" s="284" t="s">
        <v>621</v>
      </c>
      <c r="D9" s="288"/>
      <c r="E9" s="284" t="s">
        <v>622</v>
      </c>
      <c r="F9" s="224">
        <v>2</v>
      </c>
      <c r="G9" s="224">
        <v>2</v>
      </c>
      <c r="H9" s="224">
        <v>2</v>
      </c>
      <c r="I9" s="224">
        <v>1</v>
      </c>
      <c r="J9" s="224">
        <v>1</v>
      </c>
      <c r="K9" s="224">
        <v>1</v>
      </c>
      <c r="L9" s="224">
        <v>1</v>
      </c>
      <c r="M9" s="224">
        <v>1</v>
      </c>
      <c r="N9" s="224">
        <v>1</v>
      </c>
      <c r="O9" s="224">
        <v>1</v>
      </c>
      <c r="P9" s="352">
        <f t="shared" si="0"/>
        <v>1.3</v>
      </c>
      <c r="Q9" s="596"/>
      <c r="R9" s="224">
        <v>3</v>
      </c>
      <c r="S9" s="224">
        <v>3</v>
      </c>
      <c r="T9" s="224">
        <v>3</v>
      </c>
      <c r="U9" s="224">
        <f t="shared" si="1"/>
        <v>27</v>
      </c>
      <c r="V9" s="224"/>
    </row>
    <row r="10" spans="1:22" ht="67.5" hidden="1" x14ac:dyDescent="0.25">
      <c r="A10" s="126" t="s">
        <v>498</v>
      </c>
      <c r="B10" s="224" t="s">
        <v>522</v>
      </c>
      <c r="C10" s="288" t="s">
        <v>623</v>
      </c>
      <c r="D10" s="288"/>
      <c r="E10" s="284" t="s">
        <v>624</v>
      </c>
      <c r="F10" s="224">
        <v>3</v>
      </c>
      <c r="G10" s="224">
        <v>2</v>
      </c>
      <c r="H10" s="224">
        <v>2</v>
      </c>
      <c r="I10" s="224">
        <v>1</v>
      </c>
      <c r="J10" s="224">
        <v>1</v>
      </c>
      <c r="K10" s="224">
        <v>1</v>
      </c>
      <c r="L10" s="224">
        <v>1</v>
      </c>
      <c r="M10" s="224">
        <v>1</v>
      </c>
      <c r="N10" s="224">
        <v>1</v>
      </c>
      <c r="O10" s="224">
        <v>1</v>
      </c>
      <c r="P10" s="352">
        <f t="shared" si="0"/>
        <v>1.4</v>
      </c>
      <c r="Q10" s="596"/>
      <c r="R10" s="224">
        <v>3</v>
      </c>
      <c r="S10" s="224">
        <v>3</v>
      </c>
      <c r="T10" s="224">
        <v>3</v>
      </c>
      <c r="U10" s="224">
        <f t="shared" si="1"/>
        <v>27</v>
      </c>
      <c r="V10" s="224"/>
    </row>
    <row r="11" spans="1:22" ht="101.25" hidden="1" x14ac:dyDescent="0.25">
      <c r="A11" s="126" t="s">
        <v>499</v>
      </c>
      <c r="B11" s="224" t="s">
        <v>522</v>
      </c>
      <c r="C11" s="288" t="s">
        <v>623</v>
      </c>
      <c r="D11" s="288"/>
      <c r="E11" s="284" t="s">
        <v>625</v>
      </c>
      <c r="F11" s="224">
        <v>3</v>
      </c>
      <c r="G11" s="224">
        <v>2</v>
      </c>
      <c r="H11" s="224">
        <v>2</v>
      </c>
      <c r="I11" s="224">
        <v>1</v>
      </c>
      <c r="J11" s="224">
        <v>1</v>
      </c>
      <c r="K11" s="224">
        <v>1</v>
      </c>
      <c r="L11" s="224">
        <v>1</v>
      </c>
      <c r="M11" s="224">
        <v>1</v>
      </c>
      <c r="N11" s="224">
        <v>1</v>
      </c>
      <c r="O11" s="224">
        <v>1</v>
      </c>
      <c r="P11" s="352">
        <f t="shared" si="0"/>
        <v>1.4</v>
      </c>
      <c r="Q11" s="596"/>
      <c r="R11" s="224">
        <v>3</v>
      </c>
      <c r="S11" s="224">
        <v>4</v>
      </c>
      <c r="T11" s="224">
        <v>4</v>
      </c>
      <c r="U11" s="224">
        <f t="shared" si="1"/>
        <v>48</v>
      </c>
      <c r="V11" s="224"/>
    </row>
    <row r="12" spans="1:22" ht="90" hidden="1" x14ac:dyDescent="0.25">
      <c r="A12" s="126" t="s">
        <v>500</v>
      </c>
      <c r="B12" s="224" t="s">
        <v>522</v>
      </c>
      <c r="C12" s="284" t="s">
        <v>626</v>
      </c>
      <c r="D12" s="288"/>
      <c r="E12" s="284" t="s">
        <v>627</v>
      </c>
      <c r="F12" s="279">
        <v>3</v>
      </c>
      <c r="G12" s="279">
        <v>2</v>
      </c>
      <c r="H12" s="279">
        <v>2</v>
      </c>
      <c r="I12" s="279">
        <v>1</v>
      </c>
      <c r="J12" s="279">
        <v>1</v>
      </c>
      <c r="K12" s="279">
        <v>1</v>
      </c>
      <c r="L12" s="279">
        <v>1</v>
      </c>
      <c r="M12" s="279">
        <v>1</v>
      </c>
      <c r="N12" s="279">
        <v>1</v>
      </c>
      <c r="O12" s="279">
        <v>1</v>
      </c>
      <c r="P12" s="352">
        <f t="shared" si="0"/>
        <v>1.4</v>
      </c>
      <c r="Q12" s="596"/>
      <c r="R12" s="224">
        <v>5</v>
      </c>
      <c r="S12" s="224">
        <v>4</v>
      </c>
      <c r="T12" s="224">
        <v>4</v>
      </c>
      <c r="U12" s="224">
        <f t="shared" si="1"/>
        <v>80</v>
      </c>
      <c r="V12" s="224"/>
    </row>
    <row r="13" spans="1:22" ht="135" hidden="1" customHeight="1" x14ac:dyDescent="0.25">
      <c r="A13" s="127" t="s">
        <v>501</v>
      </c>
      <c r="B13" s="224" t="s">
        <v>522</v>
      </c>
      <c r="C13" s="284" t="s">
        <v>628</v>
      </c>
      <c r="D13" s="288"/>
      <c r="E13" s="284" t="s">
        <v>629</v>
      </c>
      <c r="F13" s="224">
        <v>3</v>
      </c>
      <c r="G13" s="224">
        <v>3</v>
      </c>
      <c r="H13" s="224">
        <v>3</v>
      </c>
      <c r="I13" s="224">
        <v>3</v>
      </c>
      <c r="J13" s="224">
        <v>3</v>
      </c>
      <c r="K13" s="224">
        <v>3</v>
      </c>
      <c r="L13" s="224">
        <v>3</v>
      </c>
      <c r="M13" s="224">
        <v>3</v>
      </c>
      <c r="N13" s="224">
        <v>3</v>
      </c>
      <c r="O13" s="224">
        <v>1</v>
      </c>
      <c r="P13" s="352">
        <f t="shared" si="0"/>
        <v>2.8</v>
      </c>
      <c r="Q13" s="596"/>
      <c r="R13" s="224">
        <v>4</v>
      </c>
      <c r="S13" s="224">
        <v>4</v>
      </c>
      <c r="T13" s="224">
        <v>4</v>
      </c>
      <c r="U13" s="224">
        <f t="shared" si="1"/>
        <v>64</v>
      </c>
      <c r="V13" s="224"/>
    </row>
    <row r="14" spans="1:22" ht="95.25" hidden="1" customHeight="1" x14ac:dyDescent="0.25">
      <c r="A14" s="286" t="s">
        <v>630</v>
      </c>
      <c r="B14" s="224" t="s">
        <v>522</v>
      </c>
      <c r="C14" s="284" t="s">
        <v>631</v>
      </c>
      <c r="D14" s="288"/>
      <c r="E14" s="284" t="s">
        <v>632</v>
      </c>
      <c r="F14" s="224">
        <v>2</v>
      </c>
      <c r="G14" s="224">
        <v>2</v>
      </c>
      <c r="H14" s="224">
        <v>2</v>
      </c>
      <c r="I14" s="224">
        <v>2</v>
      </c>
      <c r="J14" s="224">
        <v>2</v>
      </c>
      <c r="K14" s="224">
        <v>2</v>
      </c>
      <c r="L14" s="224">
        <v>2</v>
      </c>
      <c r="M14" s="224">
        <v>2</v>
      </c>
      <c r="N14" s="224">
        <v>2</v>
      </c>
      <c r="O14" s="224">
        <v>2</v>
      </c>
      <c r="P14" s="352">
        <f t="shared" si="0"/>
        <v>2</v>
      </c>
      <c r="Q14" s="596"/>
      <c r="R14" s="224">
        <v>4</v>
      </c>
      <c r="S14" s="224">
        <v>4</v>
      </c>
      <c r="T14" s="224">
        <v>4</v>
      </c>
      <c r="U14" s="224">
        <f t="shared" si="1"/>
        <v>64</v>
      </c>
      <c r="V14" s="224"/>
    </row>
    <row r="15" spans="1:22" ht="66.75" customHeight="1" x14ac:dyDescent="0.25">
      <c r="A15" s="126" t="s">
        <v>502</v>
      </c>
      <c r="B15" s="224" t="s">
        <v>522</v>
      </c>
      <c r="C15" s="284" t="s">
        <v>633</v>
      </c>
      <c r="D15" s="288"/>
      <c r="E15" s="284" t="s">
        <v>634</v>
      </c>
      <c r="F15" s="224">
        <v>1</v>
      </c>
      <c r="G15" s="280">
        <v>1</v>
      </c>
      <c r="H15" s="280">
        <v>1</v>
      </c>
      <c r="I15" s="280">
        <v>1</v>
      </c>
      <c r="J15" s="280">
        <v>1</v>
      </c>
      <c r="K15" s="280">
        <v>1</v>
      </c>
      <c r="L15" s="280">
        <v>1</v>
      </c>
      <c r="M15" s="280">
        <v>1</v>
      </c>
      <c r="N15" s="280">
        <v>1</v>
      </c>
      <c r="O15" s="280">
        <v>1</v>
      </c>
      <c r="P15" s="352">
        <f t="shared" si="0"/>
        <v>1</v>
      </c>
      <c r="Q15" s="596"/>
      <c r="R15" s="224">
        <v>5</v>
      </c>
      <c r="S15" s="224">
        <v>5</v>
      </c>
      <c r="T15" s="224">
        <v>5</v>
      </c>
      <c r="U15" s="224">
        <f t="shared" si="1"/>
        <v>125</v>
      </c>
      <c r="V15" s="354" t="s">
        <v>790</v>
      </c>
    </row>
    <row r="16" spans="1:22" ht="89.25" hidden="1" customHeight="1" x14ac:dyDescent="0.25">
      <c r="A16" s="126" t="s">
        <v>280</v>
      </c>
      <c r="B16" s="224" t="s">
        <v>522</v>
      </c>
      <c r="C16" s="284" t="s">
        <v>635</v>
      </c>
      <c r="D16" s="288"/>
      <c r="E16" s="284" t="s">
        <v>636</v>
      </c>
      <c r="F16" s="224">
        <v>1</v>
      </c>
      <c r="G16" s="224">
        <v>1</v>
      </c>
      <c r="H16" s="224">
        <v>1</v>
      </c>
      <c r="I16" s="224">
        <v>1</v>
      </c>
      <c r="J16" s="224">
        <v>1</v>
      </c>
      <c r="K16" s="224">
        <v>1</v>
      </c>
      <c r="L16" s="224">
        <v>1</v>
      </c>
      <c r="M16" s="224">
        <v>1</v>
      </c>
      <c r="N16" s="224">
        <v>1</v>
      </c>
      <c r="O16" s="224">
        <v>1</v>
      </c>
      <c r="P16" s="352">
        <f t="shared" si="0"/>
        <v>1</v>
      </c>
      <c r="Q16" s="596"/>
      <c r="R16" s="224">
        <v>4</v>
      </c>
      <c r="S16" s="224">
        <v>5</v>
      </c>
      <c r="T16" s="224">
        <v>5</v>
      </c>
      <c r="U16" s="224">
        <f t="shared" si="1"/>
        <v>100</v>
      </c>
      <c r="V16" s="224"/>
    </row>
    <row r="17" spans="1:22" ht="66.75" hidden="1" customHeight="1" x14ac:dyDescent="0.25">
      <c r="A17" s="127" t="s">
        <v>281</v>
      </c>
      <c r="B17" s="224" t="s">
        <v>522</v>
      </c>
      <c r="C17" s="288"/>
      <c r="D17" s="288"/>
      <c r="E17" s="284" t="s">
        <v>637</v>
      </c>
      <c r="F17" s="280">
        <v>1</v>
      </c>
      <c r="G17" s="280">
        <v>1</v>
      </c>
      <c r="H17" s="280">
        <v>1</v>
      </c>
      <c r="I17" s="280">
        <v>1</v>
      </c>
      <c r="J17" s="280">
        <v>1</v>
      </c>
      <c r="K17" s="280">
        <v>1</v>
      </c>
      <c r="L17" s="280">
        <v>1</v>
      </c>
      <c r="M17" s="280">
        <v>1</v>
      </c>
      <c r="N17" s="280">
        <v>1</v>
      </c>
      <c r="O17" s="280">
        <v>1</v>
      </c>
      <c r="P17" s="352">
        <f t="shared" si="0"/>
        <v>1</v>
      </c>
      <c r="Q17" s="596"/>
      <c r="R17" s="224">
        <v>5</v>
      </c>
      <c r="S17" s="224">
        <v>5</v>
      </c>
      <c r="T17" s="224">
        <v>4</v>
      </c>
      <c r="U17" s="224">
        <f t="shared" si="1"/>
        <v>100</v>
      </c>
      <c r="V17" s="224"/>
    </row>
    <row r="18" spans="1:22" ht="81" hidden="1" customHeight="1" x14ac:dyDescent="0.25">
      <c r="A18" s="126" t="s">
        <v>282</v>
      </c>
      <c r="B18" s="224" t="s">
        <v>522</v>
      </c>
      <c r="C18" s="288"/>
      <c r="D18" s="288"/>
      <c r="E18" s="284" t="s">
        <v>638</v>
      </c>
      <c r="F18" s="280">
        <v>1</v>
      </c>
      <c r="G18" s="280">
        <v>1</v>
      </c>
      <c r="H18" s="280">
        <v>1</v>
      </c>
      <c r="I18" s="280">
        <v>1</v>
      </c>
      <c r="J18" s="280">
        <v>1</v>
      </c>
      <c r="K18" s="280">
        <v>1</v>
      </c>
      <c r="L18" s="280">
        <v>1</v>
      </c>
      <c r="M18" s="280">
        <v>1</v>
      </c>
      <c r="N18" s="280">
        <v>1</v>
      </c>
      <c r="O18" s="280">
        <v>1</v>
      </c>
      <c r="P18" s="352">
        <f t="shared" si="0"/>
        <v>1</v>
      </c>
      <c r="Q18" s="596"/>
      <c r="R18" s="224">
        <v>5</v>
      </c>
      <c r="S18" s="224">
        <v>5</v>
      </c>
      <c r="T18" s="224">
        <v>4</v>
      </c>
      <c r="U18" s="224">
        <f t="shared" si="1"/>
        <v>100</v>
      </c>
      <c r="V18" s="224"/>
    </row>
    <row r="19" spans="1:22" ht="83.25" hidden="1" customHeight="1" x14ac:dyDescent="0.25">
      <c r="A19" s="127" t="s">
        <v>283</v>
      </c>
      <c r="B19" s="224" t="s">
        <v>522</v>
      </c>
      <c r="C19" s="288"/>
      <c r="D19" s="288"/>
      <c r="E19" s="284" t="s">
        <v>639</v>
      </c>
      <c r="F19" s="280">
        <v>1</v>
      </c>
      <c r="G19" s="280">
        <v>1</v>
      </c>
      <c r="H19" s="280">
        <v>1</v>
      </c>
      <c r="I19" s="280">
        <v>1</v>
      </c>
      <c r="J19" s="280">
        <v>1</v>
      </c>
      <c r="K19" s="280">
        <v>1</v>
      </c>
      <c r="L19" s="280">
        <v>1</v>
      </c>
      <c r="M19" s="280">
        <v>1</v>
      </c>
      <c r="N19" s="280">
        <v>1</v>
      </c>
      <c r="O19" s="280">
        <v>1</v>
      </c>
      <c r="P19" s="352">
        <f t="shared" si="0"/>
        <v>1</v>
      </c>
      <c r="Q19" s="596"/>
      <c r="R19" s="224">
        <v>3</v>
      </c>
      <c r="S19" s="224">
        <v>3</v>
      </c>
      <c r="T19" s="224">
        <v>3</v>
      </c>
      <c r="U19" s="224">
        <f t="shared" si="1"/>
        <v>27</v>
      </c>
      <c r="V19" s="224"/>
    </row>
    <row r="20" spans="1:22" ht="213.75" hidden="1" customHeight="1" x14ac:dyDescent="0.25">
      <c r="A20" s="127" t="s">
        <v>717</v>
      </c>
      <c r="B20" s="285" t="s">
        <v>522</v>
      </c>
      <c r="C20" s="296"/>
      <c r="D20" s="296"/>
      <c r="E20" s="284" t="s">
        <v>640</v>
      </c>
      <c r="F20" s="280">
        <v>1</v>
      </c>
      <c r="G20" s="280">
        <v>1</v>
      </c>
      <c r="H20" s="280">
        <v>1</v>
      </c>
      <c r="I20" s="280">
        <v>1</v>
      </c>
      <c r="J20" s="280">
        <v>1</v>
      </c>
      <c r="K20" s="280">
        <v>1</v>
      </c>
      <c r="L20" s="280">
        <v>1</v>
      </c>
      <c r="M20" s="280">
        <v>1</v>
      </c>
      <c r="N20" s="280">
        <v>1</v>
      </c>
      <c r="O20" s="280">
        <v>1</v>
      </c>
      <c r="P20" s="352">
        <f t="shared" si="0"/>
        <v>1</v>
      </c>
      <c r="Q20" s="567"/>
      <c r="R20" s="355">
        <v>3</v>
      </c>
      <c r="S20" s="355">
        <v>3</v>
      </c>
      <c r="T20" s="355">
        <v>3</v>
      </c>
      <c r="U20" s="355">
        <f t="shared" si="1"/>
        <v>27</v>
      </c>
      <c r="V20" s="15"/>
    </row>
    <row r="21" spans="1:22" ht="47.25" hidden="1" customHeight="1" x14ac:dyDescent="0.25">
      <c r="A21" s="607" t="s">
        <v>131</v>
      </c>
      <c r="B21" s="607"/>
      <c r="C21" s="607"/>
      <c r="D21" s="607"/>
      <c r="E21" s="607"/>
      <c r="F21" s="607"/>
      <c r="G21" s="607"/>
      <c r="H21" s="607"/>
      <c r="I21" s="607"/>
      <c r="J21" s="607"/>
      <c r="K21" s="607"/>
      <c r="L21" s="607"/>
      <c r="M21" s="607"/>
      <c r="N21" s="607"/>
      <c r="O21" s="607"/>
      <c r="P21" s="607"/>
      <c r="Q21" s="346">
        <f>Q4</f>
        <v>1.2</v>
      </c>
    </row>
    <row r="22" spans="1:22" x14ac:dyDescent="0.25">
      <c r="C22" s="50"/>
      <c r="D22" s="50"/>
      <c r="E22" s="50"/>
    </row>
    <row r="23" spans="1:22" x14ac:dyDescent="0.25">
      <c r="D23" t="s">
        <v>718</v>
      </c>
    </row>
  </sheetData>
  <autoFilter ref="A3:V21">
    <filterColumn colId="20">
      <filters>
        <filter val="125"/>
      </filters>
    </filterColumn>
  </autoFilter>
  <mergeCells count="15">
    <mergeCell ref="V2:V3"/>
    <mergeCell ref="E2:E3"/>
    <mergeCell ref="Q2:Q3"/>
    <mergeCell ref="R2:T2"/>
    <mergeCell ref="U2:U3"/>
    <mergeCell ref="F2:H2"/>
    <mergeCell ref="I2:J2"/>
    <mergeCell ref="K2:O2"/>
    <mergeCell ref="P2:P3"/>
    <mergeCell ref="A21:P21"/>
    <mergeCell ref="Q4:Q20"/>
    <mergeCell ref="B2:B3"/>
    <mergeCell ref="C2:C3"/>
    <mergeCell ref="D2:D3"/>
    <mergeCell ref="A2:A3"/>
  </mergeCells>
  <conditionalFormatting sqref="U2">
    <cfRule type="colorScale" priority="2">
      <colorScale>
        <cfvo type="num" val="&quot;&lt;100&quot;"/>
        <cfvo type="num" val="&quot;51-99&quot;"/>
        <cfvo type="num" val="&quot;0-50&quot;"/>
        <color rgb="FFF8696B"/>
        <color rgb="FFFFEB84"/>
        <color rgb="FF63BE7B"/>
      </colorScale>
    </cfRule>
  </conditionalFormatting>
  <conditionalFormatting sqref="U2:U3">
    <cfRule type="aboveAverage" dxfId="383" priority="1" equalAverage="1"/>
  </conditionalFormatting>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showGridLines="0" zoomScale="80" zoomScaleNormal="80" workbookViewId="0">
      <selection activeCell="B10" sqref="B10"/>
    </sheetView>
  </sheetViews>
  <sheetFormatPr baseColWidth="10" defaultRowHeight="15" x14ac:dyDescent="0.25"/>
  <cols>
    <col min="1" max="1" width="80.28515625" customWidth="1"/>
  </cols>
  <sheetData>
    <row r="2" spans="1:1" ht="67.5" customHeight="1" x14ac:dyDescent="0.25">
      <c r="A2" s="3" t="s">
        <v>0</v>
      </c>
    </row>
    <row r="3" spans="1:1" ht="66" customHeight="1" x14ac:dyDescent="0.25">
      <c r="A3" s="4" t="s">
        <v>1</v>
      </c>
    </row>
    <row r="4" spans="1:1" ht="66.75" customHeight="1" x14ac:dyDescent="0.25">
      <c r="A4" s="4" t="s">
        <v>2</v>
      </c>
    </row>
  </sheetData>
  <sheetProtection algorithmName="SHA-512" hashValue="b0hJE3yihBvJZ8rzhqM1eKxJs0v65dWOhGNwV4MHbW2eqNMBnJ9+rAce9tgD7i5ootR7PhQTMk46uLxVuqYJRw==" saltValue="eTB7LHLdyiAT/lP1C1IwHQ==" spinCount="100000" sheet="1" objects="1" scenarios="1" selectLockedCells="1" selectUnlockedCells="1"/>
  <pageMargins left="0.7" right="0.7" top="0.75" bottom="0.75" header="0.3" footer="0.3"/>
  <pageSetup orientation="portrait" horizontalDpi="0" verticalDpi="0"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X124"/>
  <sheetViews>
    <sheetView showGridLines="0" zoomScale="70" zoomScaleNormal="70" zoomScaleSheetLayoutView="50" workbookViewId="0">
      <selection activeCell="A7" sqref="A7:V7"/>
    </sheetView>
  </sheetViews>
  <sheetFormatPr baseColWidth="10" defaultRowHeight="12.75" x14ac:dyDescent="0.2"/>
  <cols>
    <col min="1" max="1" width="20.28515625" style="204" customWidth="1"/>
    <col min="2" max="2" width="16.5703125" style="204" customWidth="1"/>
    <col min="3" max="3" width="32.140625" style="204" customWidth="1"/>
    <col min="4" max="4" width="54.85546875" style="204" customWidth="1"/>
    <col min="5" max="5" width="34" style="204" customWidth="1"/>
    <col min="6" max="8" width="11.140625" style="204" customWidth="1"/>
    <col min="9" max="12" width="10.85546875" style="204" customWidth="1"/>
    <col min="13" max="13" width="62.140625" style="204" customWidth="1"/>
    <col min="14" max="14" width="30.140625" style="204" customWidth="1"/>
    <col min="15" max="15" width="21.28515625" style="204" customWidth="1"/>
    <col min="16" max="16" width="18.140625" style="204" customWidth="1"/>
    <col min="17" max="17" width="19.140625" style="204" customWidth="1"/>
    <col min="18" max="18" width="10.7109375" style="204" customWidth="1"/>
    <col min="19" max="19" width="12.5703125" style="204" customWidth="1"/>
    <col min="20" max="20" width="28.28515625" style="204" customWidth="1"/>
    <col min="21" max="21" width="15.5703125" style="204" bestFit="1" customWidth="1"/>
    <col min="22" max="22" width="14.85546875" style="204" customWidth="1"/>
    <col min="23" max="257" width="11.42578125" style="204"/>
    <col min="258" max="259" width="16.5703125" style="204" customWidth="1"/>
    <col min="260" max="260" width="31.28515625" style="204" customWidth="1"/>
    <col min="261" max="261" width="34" style="204" customWidth="1"/>
    <col min="262" max="264" width="11.140625" style="204" customWidth="1"/>
    <col min="265" max="268" width="10.85546875" style="204" customWidth="1"/>
    <col min="269" max="269" width="23.140625" style="204" customWidth="1"/>
    <col min="270" max="270" width="30.140625" style="204" customWidth="1"/>
    <col min="271" max="271" width="21.28515625" style="204" customWidth="1"/>
    <col min="272" max="272" width="18.140625" style="204" customWidth="1"/>
    <col min="273" max="273" width="19.140625" style="204" customWidth="1"/>
    <col min="274" max="274" width="10.7109375" style="204" customWidth="1"/>
    <col min="275" max="275" width="12.5703125" style="204" customWidth="1"/>
    <col min="276" max="276" width="28.28515625" style="204" customWidth="1"/>
    <col min="277" max="277" width="13.140625" style="204" customWidth="1"/>
    <col min="278" max="278" width="14.85546875" style="204" customWidth="1"/>
    <col min="279" max="513" width="11.42578125" style="204"/>
    <col min="514" max="515" width="16.5703125" style="204" customWidth="1"/>
    <col min="516" max="516" width="31.28515625" style="204" customWidth="1"/>
    <col min="517" max="517" width="34" style="204" customWidth="1"/>
    <col min="518" max="520" width="11.140625" style="204" customWidth="1"/>
    <col min="521" max="524" width="10.85546875" style="204" customWidth="1"/>
    <col min="525" max="525" width="23.140625" style="204" customWidth="1"/>
    <col min="526" max="526" width="30.140625" style="204" customWidth="1"/>
    <col min="527" max="527" width="21.28515625" style="204" customWidth="1"/>
    <col min="528" max="528" width="18.140625" style="204" customWidth="1"/>
    <col min="529" max="529" width="19.140625" style="204" customWidth="1"/>
    <col min="530" max="530" width="10.7109375" style="204" customWidth="1"/>
    <col min="531" max="531" width="12.5703125" style="204" customWidth="1"/>
    <col min="532" max="532" width="28.28515625" style="204" customWidth="1"/>
    <col min="533" max="533" width="13.140625" style="204" customWidth="1"/>
    <col min="534" max="534" width="14.85546875" style="204" customWidth="1"/>
    <col min="535" max="769" width="11.42578125" style="204"/>
    <col min="770" max="771" width="16.5703125" style="204" customWidth="1"/>
    <col min="772" max="772" width="31.28515625" style="204" customWidth="1"/>
    <col min="773" max="773" width="34" style="204" customWidth="1"/>
    <col min="774" max="776" width="11.140625" style="204" customWidth="1"/>
    <col min="777" max="780" width="10.85546875" style="204" customWidth="1"/>
    <col min="781" max="781" width="23.140625" style="204" customWidth="1"/>
    <col min="782" max="782" width="30.140625" style="204" customWidth="1"/>
    <col min="783" max="783" width="21.28515625" style="204" customWidth="1"/>
    <col min="784" max="784" width="18.140625" style="204" customWidth="1"/>
    <col min="785" max="785" width="19.140625" style="204" customWidth="1"/>
    <col min="786" max="786" width="10.7109375" style="204" customWidth="1"/>
    <col min="787" max="787" width="12.5703125" style="204" customWidth="1"/>
    <col min="788" max="788" width="28.28515625" style="204" customWidth="1"/>
    <col min="789" max="789" width="13.140625" style="204" customWidth="1"/>
    <col min="790" max="790" width="14.85546875" style="204" customWidth="1"/>
    <col min="791" max="1025" width="11.42578125" style="204"/>
    <col min="1026" max="1027" width="16.5703125" style="204" customWidth="1"/>
    <col min="1028" max="1028" width="31.28515625" style="204" customWidth="1"/>
    <col min="1029" max="1029" width="34" style="204" customWidth="1"/>
    <col min="1030" max="1032" width="11.140625" style="204" customWidth="1"/>
    <col min="1033" max="1036" width="10.85546875" style="204" customWidth="1"/>
    <col min="1037" max="1037" width="23.140625" style="204" customWidth="1"/>
    <col min="1038" max="1038" width="30.140625" style="204" customWidth="1"/>
    <col min="1039" max="1039" width="21.28515625" style="204" customWidth="1"/>
    <col min="1040" max="1040" width="18.140625" style="204" customWidth="1"/>
    <col min="1041" max="1041" width="19.140625" style="204" customWidth="1"/>
    <col min="1042" max="1042" width="10.7109375" style="204" customWidth="1"/>
    <col min="1043" max="1043" width="12.5703125" style="204" customWidth="1"/>
    <col min="1044" max="1044" width="28.28515625" style="204" customWidth="1"/>
    <col min="1045" max="1045" width="13.140625" style="204" customWidth="1"/>
    <col min="1046" max="1046" width="14.85546875" style="204" customWidth="1"/>
    <col min="1047" max="1281" width="11.42578125" style="204"/>
    <col min="1282" max="1283" width="16.5703125" style="204" customWidth="1"/>
    <col min="1284" max="1284" width="31.28515625" style="204" customWidth="1"/>
    <col min="1285" max="1285" width="34" style="204" customWidth="1"/>
    <col min="1286" max="1288" width="11.140625" style="204" customWidth="1"/>
    <col min="1289" max="1292" width="10.85546875" style="204" customWidth="1"/>
    <col min="1293" max="1293" width="23.140625" style="204" customWidth="1"/>
    <col min="1294" max="1294" width="30.140625" style="204" customWidth="1"/>
    <col min="1295" max="1295" width="21.28515625" style="204" customWidth="1"/>
    <col min="1296" max="1296" width="18.140625" style="204" customWidth="1"/>
    <col min="1297" max="1297" width="19.140625" style="204" customWidth="1"/>
    <col min="1298" max="1298" width="10.7109375" style="204" customWidth="1"/>
    <col min="1299" max="1299" width="12.5703125" style="204" customWidth="1"/>
    <col min="1300" max="1300" width="28.28515625" style="204" customWidth="1"/>
    <col min="1301" max="1301" width="13.140625" style="204" customWidth="1"/>
    <col min="1302" max="1302" width="14.85546875" style="204" customWidth="1"/>
    <col min="1303" max="1537" width="11.42578125" style="204"/>
    <col min="1538" max="1539" width="16.5703125" style="204" customWidth="1"/>
    <col min="1540" max="1540" width="31.28515625" style="204" customWidth="1"/>
    <col min="1541" max="1541" width="34" style="204" customWidth="1"/>
    <col min="1542" max="1544" width="11.140625" style="204" customWidth="1"/>
    <col min="1545" max="1548" width="10.85546875" style="204" customWidth="1"/>
    <col min="1549" max="1549" width="23.140625" style="204" customWidth="1"/>
    <col min="1550" max="1550" width="30.140625" style="204" customWidth="1"/>
    <col min="1551" max="1551" width="21.28515625" style="204" customWidth="1"/>
    <col min="1552" max="1552" width="18.140625" style="204" customWidth="1"/>
    <col min="1553" max="1553" width="19.140625" style="204" customWidth="1"/>
    <col min="1554" max="1554" width="10.7109375" style="204" customWidth="1"/>
    <col min="1555" max="1555" width="12.5703125" style="204" customWidth="1"/>
    <col min="1556" max="1556" width="28.28515625" style="204" customWidth="1"/>
    <col min="1557" max="1557" width="13.140625" style="204" customWidth="1"/>
    <col min="1558" max="1558" width="14.85546875" style="204" customWidth="1"/>
    <col min="1559" max="1793" width="11.42578125" style="204"/>
    <col min="1794" max="1795" width="16.5703125" style="204" customWidth="1"/>
    <col min="1796" max="1796" width="31.28515625" style="204" customWidth="1"/>
    <col min="1797" max="1797" width="34" style="204" customWidth="1"/>
    <col min="1798" max="1800" width="11.140625" style="204" customWidth="1"/>
    <col min="1801" max="1804" width="10.85546875" style="204" customWidth="1"/>
    <col min="1805" max="1805" width="23.140625" style="204" customWidth="1"/>
    <col min="1806" max="1806" width="30.140625" style="204" customWidth="1"/>
    <col min="1807" max="1807" width="21.28515625" style="204" customWidth="1"/>
    <col min="1808" max="1808" width="18.140625" style="204" customWidth="1"/>
    <col min="1809" max="1809" width="19.140625" style="204" customWidth="1"/>
    <col min="1810" max="1810" width="10.7109375" style="204" customWidth="1"/>
    <col min="1811" max="1811" width="12.5703125" style="204" customWidth="1"/>
    <col min="1812" max="1812" width="28.28515625" style="204" customWidth="1"/>
    <col min="1813" max="1813" width="13.140625" style="204" customWidth="1"/>
    <col min="1814" max="1814" width="14.85546875" style="204" customWidth="1"/>
    <col min="1815" max="2049" width="11.42578125" style="204"/>
    <col min="2050" max="2051" width="16.5703125" style="204" customWidth="1"/>
    <col min="2052" max="2052" width="31.28515625" style="204" customWidth="1"/>
    <col min="2053" max="2053" width="34" style="204" customWidth="1"/>
    <col min="2054" max="2056" width="11.140625" style="204" customWidth="1"/>
    <col min="2057" max="2060" width="10.85546875" style="204" customWidth="1"/>
    <col min="2061" max="2061" width="23.140625" style="204" customWidth="1"/>
    <col min="2062" max="2062" width="30.140625" style="204" customWidth="1"/>
    <col min="2063" max="2063" width="21.28515625" style="204" customWidth="1"/>
    <col min="2064" max="2064" width="18.140625" style="204" customWidth="1"/>
    <col min="2065" max="2065" width="19.140625" style="204" customWidth="1"/>
    <col min="2066" max="2066" width="10.7109375" style="204" customWidth="1"/>
    <col min="2067" max="2067" width="12.5703125" style="204" customWidth="1"/>
    <col min="2068" max="2068" width="28.28515625" style="204" customWidth="1"/>
    <col min="2069" max="2069" width="13.140625" style="204" customWidth="1"/>
    <col min="2070" max="2070" width="14.85546875" style="204" customWidth="1"/>
    <col min="2071" max="2305" width="11.42578125" style="204"/>
    <col min="2306" max="2307" width="16.5703125" style="204" customWidth="1"/>
    <col min="2308" max="2308" width="31.28515625" style="204" customWidth="1"/>
    <col min="2309" max="2309" width="34" style="204" customWidth="1"/>
    <col min="2310" max="2312" width="11.140625" style="204" customWidth="1"/>
    <col min="2313" max="2316" width="10.85546875" style="204" customWidth="1"/>
    <col min="2317" max="2317" width="23.140625" style="204" customWidth="1"/>
    <col min="2318" max="2318" width="30.140625" style="204" customWidth="1"/>
    <col min="2319" max="2319" width="21.28515625" style="204" customWidth="1"/>
    <col min="2320" max="2320" width="18.140625" style="204" customWidth="1"/>
    <col min="2321" max="2321" width="19.140625" style="204" customWidth="1"/>
    <col min="2322" max="2322" width="10.7109375" style="204" customWidth="1"/>
    <col min="2323" max="2323" width="12.5703125" style="204" customWidth="1"/>
    <col min="2324" max="2324" width="28.28515625" style="204" customWidth="1"/>
    <col min="2325" max="2325" width="13.140625" style="204" customWidth="1"/>
    <col min="2326" max="2326" width="14.85546875" style="204" customWidth="1"/>
    <col min="2327" max="2561" width="11.42578125" style="204"/>
    <col min="2562" max="2563" width="16.5703125" style="204" customWidth="1"/>
    <col min="2564" max="2564" width="31.28515625" style="204" customWidth="1"/>
    <col min="2565" max="2565" width="34" style="204" customWidth="1"/>
    <col min="2566" max="2568" width="11.140625" style="204" customWidth="1"/>
    <col min="2569" max="2572" width="10.85546875" style="204" customWidth="1"/>
    <col min="2573" max="2573" width="23.140625" style="204" customWidth="1"/>
    <col min="2574" max="2574" width="30.140625" style="204" customWidth="1"/>
    <col min="2575" max="2575" width="21.28515625" style="204" customWidth="1"/>
    <col min="2576" max="2576" width="18.140625" style="204" customWidth="1"/>
    <col min="2577" max="2577" width="19.140625" style="204" customWidth="1"/>
    <col min="2578" max="2578" width="10.7109375" style="204" customWidth="1"/>
    <col min="2579" max="2579" width="12.5703125" style="204" customWidth="1"/>
    <col min="2580" max="2580" width="28.28515625" style="204" customWidth="1"/>
    <col min="2581" max="2581" width="13.140625" style="204" customWidth="1"/>
    <col min="2582" max="2582" width="14.85546875" style="204" customWidth="1"/>
    <col min="2583" max="2817" width="11.42578125" style="204"/>
    <col min="2818" max="2819" width="16.5703125" style="204" customWidth="1"/>
    <col min="2820" max="2820" width="31.28515625" style="204" customWidth="1"/>
    <col min="2821" max="2821" width="34" style="204" customWidth="1"/>
    <col min="2822" max="2824" width="11.140625" style="204" customWidth="1"/>
    <col min="2825" max="2828" width="10.85546875" style="204" customWidth="1"/>
    <col min="2829" max="2829" width="23.140625" style="204" customWidth="1"/>
    <col min="2830" max="2830" width="30.140625" style="204" customWidth="1"/>
    <col min="2831" max="2831" width="21.28515625" style="204" customWidth="1"/>
    <col min="2832" max="2832" width="18.140625" style="204" customWidth="1"/>
    <col min="2833" max="2833" width="19.140625" style="204" customWidth="1"/>
    <col min="2834" max="2834" width="10.7109375" style="204" customWidth="1"/>
    <col min="2835" max="2835" width="12.5703125" style="204" customWidth="1"/>
    <col min="2836" max="2836" width="28.28515625" style="204" customWidth="1"/>
    <col min="2837" max="2837" width="13.140625" style="204" customWidth="1"/>
    <col min="2838" max="2838" width="14.85546875" style="204" customWidth="1"/>
    <col min="2839" max="3073" width="11.42578125" style="204"/>
    <col min="3074" max="3075" width="16.5703125" style="204" customWidth="1"/>
    <col min="3076" max="3076" width="31.28515625" style="204" customWidth="1"/>
    <col min="3077" max="3077" width="34" style="204" customWidth="1"/>
    <col min="3078" max="3080" width="11.140625" style="204" customWidth="1"/>
    <col min="3081" max="3084" width="10.85546875" style="204" customWidth="1"/>
    <col min="3085" max="3085" width="23.140625" style="204" customWidth="1"/>
    <col min="3086" max="3086" width="30.140625" style="204" customWidth="1"/>
    <col min="3087" max="3087" width="21.28515625" style="204" customWidth="1"/>
    <col min="3088" max="3088" width="18.140625" style="204" customWidth="1"/>
    <col min="3089" max="3089" width="19.140625" style="204" customWidth="1"/>
    <col min="3090" max="3090" width="10.7109375" style="204" customWidth="1"/>
    <col min="3091" max="3091" width="12.5703125" style="204" customWidth="1"/>
    <col min="3092" max="3092" width="28.28515625" style="204" customWidth="1"/>
    <col min="3093" max="3093" width="13.140625" style="204" customWidth="1"/>
    <col min="3094" max="3094" width="14.85546875" style="204" customWidth="1"/>
    <col min="3095" max="3329" width="11.42578125" style="204"/>
    <col min="3330" max="3331" width="16.5703125" style="204" customWidth="1"/>
    <col min="3332" max="3332" width="31.28515625" style="204" customWidth="1"/>
    <col min="3333" max="3333" width="34" style="204" customWidth="1"/>
    <col min="3334" max="3336" width="11.140625" style="204" customWidth="1"/>
    <col min="3337" max="3340" width="10.85546875" style="204" customWidth="1"/>
    <col min="3341" max="3341" width="23.140625" style="204" customWidth="1"/>
    <col min="3342" max="3342" width="30.140625" style="204" customWidth="1"/>
    <col min="3343" max="3343" width="21.28515625" style="204" customWidth="1"/>
    <col min="3344" max="3344" width="18.140625" style="204" customWidth="1"/>
    <col min="3345" max="3345" width="19.140625" style="204" customWidth="1"/>
    <col min="3346" max="3346" width="10.7109375" style="204" customWidth="1"/>
    <col min="3347" max="3347" width="12.5703125" style="204" customWidth="1"/>
    <col min="3348" max="3348" width="28.28515625" style="204" customWidth="1"/>
    <col min="3349" max="3349" width="13.140625" style="204" customWidth="1"/>
    <col min="3350" max="3350" width="14.85546875" style="204" customWidth="1"/>
    <col min="3351" max="3585" width="11.42578125" style="204"/>
    <col min="3586" max="3587" width="16.5703125" style="204" customWidth="1"/>
    <col min="3588" max="3588" width="31.28515625" style="204" customWidth="1"/>
    <col min="3589" max="3589" width="34" style="204" customWidth="1"/>
    <col min="3590" max="3592" width="11.140625" style="204" customWidth="1"/>
    <col min="3593" max="3596" width="10.85546875" style="204" customWidth="1"/>
    <col min="3597" max="3597" width="23.140625" style="204" customWidth="1"/>
    <col min="3598" max="3598" width="30.140625" style="204" customWidth="1"/>
    <col min="3599" max="3599" width="21.28515625" style="204" customWidth="1"/>
    <col min="3600" max="3600" width="18.140625" style="204" customWidth="1"/>
    <col min="3601" max="3601" width="19.140625" style="204" customWidth="1"/>
    <col min="3602" max="3602" width="10.7109375" style="204" customWidth="1"/>
    <col min="3603" max="3603" width="12.5703125" style="204" customWidth="1"/>
    <col min="3604" max="3604" width="28.28515625" style="204" customWidth="1"/>
    <col min="3605" max="3605" width="13.140625" style="204" customWidth="1"/>
    <col min="3606" max="3606" width="14.85546875" style="204" customWidth="1"/>
    <col min="3607" max="3841" width="11.42578125" style="204"/>
    <col min="3842" max="3843" width="16.5703125" style="204" customWidth="1"/>
    <col min="3844" max="3844" width="31.28515625" style="204" customWidth="1"/>
    <col min="3845" max="3845" width="34" style="204" customWidth="1"/>
    <col min="3846" max="3848" width="11.140625" style="204" customWidth="1"/>
    <col min="3849" max="3852" width="10.85546875" style="204" customWidth="1"/>
    <col min="3853" max="3853" width="23.140625" style="204" customWidth="1"/>
    <col min="3854" max="3854" width="30.140625" style="204" customWidth="1"/>
    <col min="3855" max="3855" width="21.28515625" style="204" customWidth="1"/>
    <col min="3856" max="3856" width="18.140625" style="204" customWidth="1"/>
    <col min="3857" max="3857" width="19.140625" style="204" customWidth="1"/>
    <col min="3858" max="3858" width="10.7109375" style="204" customWidth="1"/>
    <col min="3859" max="3859" width="12.5703125" style="204" customWidth="1"/>
    <col min="3860" max="3860" width="28.28515625" style="204" customWidth="1"/>
    <col min="3861" max="3861" width="13.140625" style="204" customWidth="1"/>
    <col min="3862" max="3862" width="14.85546875" style="204" customWidth="1"/>
    <col min="3863" max="4097" width="11.42578125" style="204"/>
    <col min="4098" max="4099" width="16.5703125" style="204" customWidth="1"/>
    <col min="4100" max="4100" width="31.28515625" style="204" customWidth="1"/>
    <col min="4101" max="4101" width="34" style="204" customWidth="1"/>
    <col min="4102" max="4104" width="11.140625" style="204" customWidth="1"/>
    <col min="4105" max="4108" width="10.85546875" style="204" customWidth="1"/>
    <col min="4109" max="4109" width="23.140625" style="204" customWidth="1"/>
    <col min="4110" max="4110" width="30.140625" style="204" customWidth="1"/>
    <col min="4111" max="4111" width="21.28515625" style="204" customWidth="1"/>
    <col min="4112" max="4112" width="18.140625" style="204" customWidth="1"/>
    <col min="4113" max="4113" width="19.140625" style="204" customWidth="1"/>
    <col min="4114" max="4114" width="10.7109375" style="204" customWidth="1"/>
    <col min="4115" max="4115" width="12.5703125" style="204" customWidth="1"/>
    <col min="4116" max="4116" width="28.28515625" style="204" customWidth="1"/>
    <col min="4117" max="4117" width="13.140625" style="204" customWidth="1"/>
    <col min="4118" max="4118" width="14.85546875" style="204" customWidth="1"/>
    <col min="4119" max="4353" width="11.42578125" style="204"/>
    <col min="4354" max="4355" width="16.5703125" style="204" customWidth="1"/>
    <col min="4356" max="4356" width="31.28515625" style="204" customWidth="1"/>
    <col min="4357" max="4357" width="34" style="204" customWidth="1"/>
    <col min="4358" max="4360" width="11.140625" style="204" customWidth="1"/>
    <col min="4361" max="4364" width="10.85546875" style="204" customWidth="1"/>
    <col min="4365" max="4365" width="23.140625" style="204" customWidth="1"/>
    <col min="4366" max="4366" width="30.140625" style="204" customWidth="1"/>
    <col min="4367" max="4367" width="21.28515625" style="204" customWidth="1"/>
    <col min="4368" max="4368" width="18.140625" style="204" customWidth="1"/>
    <col min="4369" max="4369" width="19.140625" style="204" customWidth="1"/>
    <col min="4370" max="4370" width="10.7109375" style="204" customWidth="1"/>
    <col min="4371" max="4371" width="12.5703125" style="204" customWidth="1"/>
    <col min="4372" max="4372" width="28.28515625" style="204" customWidth="1"/>
    <col min="4373" max="4373" width="13.140625" style="204" customWidth="1"/>
    <col min="4374" max="4374" width="14.85546875" style="204" customWidth="1"/>
    <col min="4375" max="4609" width="11.42578125" style="204"/>
    <col min="4610" max="4611" width="16.5703125" style="204" customWidth="1"/>
    <col min="4612" max="4612" width="31.28515625" style="204" customWidth="1"/>
    <col min="4613" max="4613" width="34" style="204" customWidth="1"/>
    <col min="4614" max="4616" width="11.140625" style="204" customWidth="1"/>
    <col min="4617" max="4620" width="10.85546875" style="204" customWidth="1"/>
    <col min="4621" max="4621" width="23.140625" style="204" customWidth="1"/>
    <col min="4622" max="4622" width="30.140625" style="204" customWidth="1"/>
    <col min="4623" max="4623" width="21.28515625" style="204" customWidth="1"/>
    <col min="4624" max="4624" width="18.140625" style="204" customWidth="1"/>
    <col min="4625" max="4625" width="19.140625" style="204" customWidth="1"/>
    <col min="4626" max="4626" width="10.7109375" style="204" customWidth="1"/>
    <col min="4627" max="4627" width="12.5703125" style="204" customWidth="1"/>
    <col min="4628" max="4628" width="28.28515625" style="204" customWidth="1"/>
    <col min="4629" max="4629" width="13.140625" style="204" customWidth="1"/>
    <col min="4630" max="4630" width="14.85546875" style="204" customWidth="1"/>
    <col min="4631" max="4865" width="11.42578125" style="204"/>
    <col min="4866" max="4867" width="16.5703125" style="204" customWidth="1"/>
    <col min="4868" max="4868" width="31.28515625" style="204" customWidth="1"/>
    <col min="4869" max="4869" width="34" style="204" customWidth="1"/>
    <col min="4870" max="4872" width="11.140625" style="204" customWidth="1"/>
    <col min="4873" max="4876" width="10.85546875" style="204" customWidth="1"/>
    <col min="4877" max="4877" width="23.140625" style="204" customWidth="1"/>
    <col min="4878" max="4878" width="30.140625" style="204" customWidth="1"/>
    <col min="4879" max="4879" width="21.28515625" style="204" customWidth="1"/>
    <col min="4880" max="4880" width="18.140625" style="204" customWidth="1"/>
    <col min="4881" max="4881" width="19.140625" style="204" customWidth="1"/>
    <col min="4882" max="4882" width="10.7109375" style="204" customWidth="1"/>
    <col min="4883" max="4883" width="12.5703125" style="204" customWidth="1"/>
    <col min="4884" max="4884" width="28.28515625" style="204" customWidth="1"/>
    <col min="4885" max="4885" width="13.140625" style="204" customWidth="1"/>
    <col min="4886" max="4886" width="14.85546875" style="204" customWidth="1"/>
    <col min="4887" max="5121" width="11.42578125" style="204"/>
    <col min="5122" max="5123" width="16.5703125" style="204" customWidth="1"/>
    <col min="5124" max="5124" width="31.28515625" style="204" customWidth="1"/>
    <col min="5125" max="5125" width="34" style="204" customWidth="1"/>
    <col min="5126" max="5128" width="11.140625" style="204" customWidth="1"/>
    <col min="5129" max="5132" width="10.85546875" style="204" customWidth="1"/>
    <col min="5133" max="5133" width="23.140625" style="204" customWidth="1"/>
    <col min="5134" max="5134" width="30.140625" style="204" customWidth="1"/>
    <col min="5135" max="5135" width="21.28515625" style="204" customWidth="1"/>
    <col min="5136" max="5136" width="18.140625" style="204" customWidth="1"/>
    <col min="5137" max="5137" width="19.140625" style="204" customWidth="1"/>
    <col min="5138" max="5138" width="10.7109375" style="204" customWidth="1"/>
    <col min="5139" max="5139" width="12.5703125" style="204" customWidth="1"/>
    <col min="5140" max="5140" width="28.28515625" style="204" customWidth="1"/>
    <col min="5141" max="5141" width="13.140625" style="204" customWidth="1"/>
    <col min="5142" max="5142" width="14.85546875" style="204" customWidth="1"/>
    <col min="5143" max="5377" width="11.42578125" style="204"/>
    <col min="5378" max="5379" width="16.5703125" style="204" customWidth="1"/>
    <col min="5380" max="5380" width="31.28515625" style="204" customWidth="1"/>
    <col min="5381" max="5381" width="34" style="204" customWidth="1"/>
    <col min="5382" max="5384" width="11.140625" style="204" customWidth="1"/>
    <col min="5385" max="5388" width="10.85546875" style="204" customWidth="1"/>
    <col min="5389" max="5389" width="23.140625" style="204" customWidth="1"/>
    <col min="5390" max="5390" width="30.140625" style="204" customWidth="1"/>
    <col min="5391" max="5391" width="21.28515625" style="204" customWidth="1"/>
    <col min="5392" max="5392" width="18.140625" style="204" customWidth="1"/>
    <col min="5393" max="5393" width="19.140625" style="204" customWidth="1"/>
    <col min="5394" max="5394" width="10.7109375" style="204" customWidth="1"/>
    <col min="5395" max="5395" width="12.5703125" style="204" customWidth="1"/>
    <col min="5396" max="5396" width="28.28515625" style="204" customWidth="1"/>
    <col min="5397" max="5397" width="13.140625" style="204" customWidth="1"/>
    <col min="5398" max="5398" width="14.85546875" style="204" customWidth="1"/>
    <col min="5399" max="5633" width="11.42578125" style="204"/>
    <col min="5634" max="5635" width="16.5703125" style="204" customWidth="1"/>
    <col min="5636" max="5636" width="31.28515625" style="204" customWidth="1"/>
    <col min="5637" max="5637" width="34" style="204" customWidth="1"/>
    <col min="5638" max="5640" width="11.140625" style="204" customWidth="1"/>
    <col min="5641" max="5644" width="10.85546875" style="204" customWidth="1"/>
    <col min="5645" max="5645" width="23.140625" style="204" customWidth="1"/>
    <col min="5646" max="5646" width="30.140625" style="204" customWidth="1"/>
    <col min="5647" max="5647" width="21.28515625" style="204" customWidth="1"/>
    <col min="5648" max="5648" width="18.140625" style="204" customWidth="1"/>
    <col min="5649" max="5649" width="19.140625" style="204" customWidth="1"/>
    <col min="5650" max="5650" width="10.7109375" style="204" customWidth="1"/>
    <col min="5651" max="5651" width="12.5703125" style="204" customWidth="1"/>
    <col min="5652" max="5652" width="28.28515625" style="204" customWidth="1"/>
    <col min="5653" max="5653" width="13.140625" style="204" customWidth="1"/>
    <col min="5654" max="5654" width="14.85546875" style="204" customWidth="1"/>
    <col min="5655" max="5889" width="11.42578125" style="204"/>
    <col min="5890" max="5891" width="16.5703125" style="204" customWidth="1"/>
    <col min="5892" max="5892" width="31.28515625" style="204" customWidth="1"/>
    <col min="5893" max="5893" width="34" style="204" customWidth="1"/>
    <col min="5894" max="5896" width="11.140625" style="204" customWidth="1"/>
    <col min="5897" max="5900" width="10.85546875" style="204" customWidth="1"/>
    <col min="5901" max="5901" width="23.140625" style="204" customWidth="1"/>
    <col min="5902" max="5902" width="30.140625" style="204" customWidth="1"/>
    <col min="5903" max="5903" width="21.28515625" style="204" customWidth="1"/>
    <col min="5904" max="5904" width="18.140625" style="204" customWidth="1"/>
    <col min="5905" max="5905" width="19.140625" style="204" customWidth="1"/>
    <col min="5906" max="5906" width="10.7109375" style="204" customWidth="1"/>
    <col min="5907" max="5907" width="12.5703125" style="204" customWidth="1"/>
    <col min="5908" max="5908" width="28.28515625" style="204" customWidth="1"/>
    <col min="5909" max="5909" width="13.140625" style="204" customWidth="1"/>
    <col min="5910" max="5910" width="14.85546875" style="204" customWidth="1"/>
    <col min="5911" max="6145" width="11.42578125" style="204"/>
    <col min="6146" max="6147" width="16.5703125" style="204" customWidth="1"/>
    <col min="6148" max="6148" width="31.28515625" style="204" customWidth="1"/>
    <col min="6149" max="6149" width="34" style="204" customWidth="1"/>
    <col min="6150" max="6152" width="11.140625" style="204" customWidth="1"/>
    <col min="6153" max="6156" width="10.85546875" style="204" customWidth="1"/>
    <col min="6157" max="6157" width="23.140625" style="204" customWidth="1"/>
    <col min="6158" max="6158" width="30.140625" style="204" customWidth="1"/>
    <col min="6159" max="6159" width="21.28515625" style="204" customWidth="1"/>
    <col min="6160" max="6160" width="18.140625" style="204" customWidth="1"/>
    <col min="6161" max="6161" width="19.140625" style="204" customWidth="1"/>
    <col min="6162" max="6162" width="10.7109375" style="204" customWidth="1"/>
    <col min="6163" max="6163" width="12.5703125" style="204" customWidth="1"/>
    <col min="6164" max="6164" width="28.28515625" style="204" customWidth="1"/>
    <col min="6165" max="6165" width="13.140625" style="204" customWidth="1"/>
    <col min="6166" max="6166" width="14.85546875" style="204" customWidth="1"/>
    <col min="6167" max="6401" width="11.42578125" style="204"/>
    <col min="6402" max="6403" width="16.5703125" style="204" customWidth="1"/>
    <col min="6404" max="6404" width="31.28515625" style="204" customWidth="1"/>
    <col min="6405" max="6405" width="34" style="204" customWidth="1"/>
    <col min="6406" max="6408" width="11.140625" style="204" customWidth="1"/>
    <col min="6409" max="6412" width="10.85546875" style="204" customWidth="1"/>
    <col min="6413" max="6413" width="23.140625" style="204" customWidth="1"/>
    <col min="6414" max="6414" width="30.140625" style="204" customWidth="1"/>
    <col min="6415" max="6415" width="21.28515625" style="204" customWidth="1"/>
    <col min="6416" max="6416" width="18.140625" style="204" customWidth="1"/>
    <col min="6417" max="6417" width="19.140625" style="204" customWidth="1"/>
    <col min="6418" max="6418" width="10.7109375" style="204" customWidth="1"/>
    <col min="6419" max="6419" width="12.5703125" style="204" customWidth="1"/>
    <col min="6420" max="6420" width="28.28515625" style="204" customWidth="1"/>
    <col min="6421" max="6421" width="13.140625" style="204" customWidth="1"/>
    <col min="6422" max="6422" width="14.85546875" style="204" customWidth="1"/>
    <col min="6423" max="6657" width="11.42578125" style="204"/>
    <col min="6658" max="6659" width="16.5703125" style="204" customWidth="1"/>
    <col min="6660" max="6660" width="31.28515625" style="204" customWidth="1"/>
    <col min="6661" max="6661" width="34" style="204" customWidth="1"/>
    <col min="6662" max="6664" width="11.140625" style="204" customWidth="1"/>
    <col min="6665" max="6668" width="10.85546875" style="204" customWidth="1"/>
    <col min="6669" max="6669" width="23.140625" style="204" customWidth="1"/>
    <col min="6670" max="6670" width="30.140625" style="204" customWidth="1"/>
    <col min="6671" max="6671" width="21.28515625" style="204" customWidth="1"/>
    <col min="6672" max="6672" width="18.140625" style="204" customWidth="1"/>
    <col min="6673" max="6673" width="19.140625" style="204" customWidth="1"/>
    <col min="6674" max="6674" width="10.7109375" style="204" customWidth="1"/>
    <col min="6675" max="6675" width="12.5703125" style="204" customWidth="1"/>
    <col min="6676" max="6676" width="28.28515625" style="204" customWidth="1"/>
    <col min="6677" max="6677" width="13.140625" style="204" customWidth="1"/>
    <col min="6678" max="6678" width="14.85546875" style="204" customWidth="1"/>
    <col min="6679" max="6913" width="11.42578125" style="204"/>
    <col min="6914" max="6915" width="16.5703125" style="204" customWidth="1"/>
    <col min="6916" max="6916" width="31.28515625" style="204" customWidth="1"/>
    <col min="6917" max="6917" width="34" style="204" customWidth="1"/>
    <col min="6918" max="6920" width="11.140625" style="204" customWidth="1"/>
    <col min="6921" max="6924" width="10.85546875" style="204" customWidth="1"/>
    <col min="6925" max="6925" width="23.140625" style="204" customWidth="1"/>
    <col min="6926" max="6926" width="30.140625" style="204" customWidth="1"/>
    <col min="6927" max="6927" width="21.28515625" style="204" customWidth="1"/>
    <col min="6928" max="6928" width="18.140625" style="204" customWidth="1"/>
    <col min="6929" max="6929" width="19.140625" style="204" customWidth="1"/>
    <col min="6930" max="6930" width="10.7109375" style="204" customWidth="1"/>
    <col min="6931" max="6931" width="12.5703125" style="204" customWidth="1"/>
    <col min="6932" max="6932" width="28.28515625" style="204" customWidth="1"/>
    <col min="6933" max="6933" width="13.140625" style="204" customWidth="1"/>
    <col min="6934" max="6934" width="14.85546875" style="204" customWidth="1"/>
    <col min="6935" max="7169" width="11.42578125" style="204"/>
    <col min="7170" max="7171" width="16.5703125" style="204" customWidth="1"/>
    <col min="7172" max="7172" width="31.28515625" style="204" customWidth="1"/>
    <col min="7173" max="7173" width="34" style="204" customWidth="1"/>
    <col min="7174" max="7176" width="11.140625" style="204" customWidth="1"/>
    <col min="7177" max="7180" width="10.85546875" style="204" customWidth="1"/>
    <col min="7181" max="7181" width="23.140625" style="204" customWidth="1"/>
    <col min="7182" max="7182" width="30.140625" style="204" customWidth="1"/>
    <col min="7183" max="7183" width="21.28515625" style="204" customWidth="1"/>
    <col min="7184" max="7184" width="18.140625" style="204" customWidth="1"/>
    <col min="7185" max="7185" width="19.140625" style="204" customWidth="1"/>
    <col min="7186" max="7186" width="10.7109375" style="204" customWidth="1"/>
    <col min="7187" max="7187" width="12.5703125" style="204" customWidth="1"/>
    <col min="7188" max="7188" width="28.28515625" style="204" customWidth="1"/>
    <col min="7189" max="7189" width="13.140625" style="204" customWidth="1"/>
    <col min="7190" max="7190" width="14.85546875" style="204" customWidth="1"/>
    <col min="7191" max="7425" width="11.42578125" style="204"/>
    <col min="7426" max="7427" width="16.5703125" style="204" customWidth="1"/>
    <col min="7428" max="7428" width="31.28515625" style="204" customWidth="1"/>
    <col min="7429" max="7429" width="34" style="204" customWidth="1"/>
    <col min="7430" max="7432" width="11.140625" style="204" customWidth="1"/>
    <col min="7433" max="7436" width="10.85546875" style="204" customWidth="1"/>
    <col min="7437" max="7437" width="23.140625" style="204" customWidth="1"/>
    <col min="7438" max="7438" width="30.140625" style="204" customWidth="1"/>
    <col min="7439" max="7439" width="21.28515625" style="204" customWidth="1"/>
    <col min="7440" max="7440" width="18.140625" style="204" customWidth="1"/>
    <col min="7441" max="7441" width="19.140625" style="204" customWidth="1"/>
    <col min="7442" max="7442" width="10.7109375" style="204" customWidth="1"/>
    <col min="7443" max="7443" width="12.5703125" style="204" customWidth="1"/>
    <col min="7444" max="7444" width="28.28515625" style="204" customWidth="1"/>
    <col min="7445" max="7445" width="13.140625" style="204" customWidth="1"/>
    <col min="7446" max="7446" width="14.85546875" style="204" customWidth="1"/>
    <col min="7447" max="7681" width="11.42578125" style="204"/>
    <col min="7682" max="7683" width="16.5703125" style="204" customWidth="1"/>
    <col min="7684" max="7684" width="31.28515625" style="204" customWidth="1"/>
    <col min="7685" max="7685" width="34" style="204" customWidth="1"/>
    <col min="7686" max="7688" width="11.140625" style="204" customWidth="1"/>
    <col min="7689" max="7692" width="10.85546875" style="204" customWidth="1"/>
    <col min="7693" max="7693" width="23.140625" style="204" customWidth="1"/>
    <col min="7694" max="7694" width="30.140625" style="204" customWidth="1"/>
    <col min="7695" max="7695" width="21.28515625" style="204" customWidth="1"/>
    <col min="7696" max="7696" width="18.140625" style="204" customWidth="1"/>
    <col min="7697" max="7697" width="19.140625" style="204" customWidth="1"/>
    <col min="7698" max="7698" width="10.7109375" style="204" customWidth="1"/>
    <col min="7699" max="7699" width="12.5703125" style="204" customWidth="1"/>
    <col min="7700" max="7700" width="28.28515625" style="204" customWidth="1"/>
    <col min="7701" max="7701" width="13.140625" style="204" customWidth="1"/>
    <col min="7702" max="7702" width="14.85546875" style="204" customWidth="1"/>
    <col min="7703" max="7937" width="11.42578125" style="204"/>
    <col min="7938" max="7939" width="16.5703125" style="204" customWidth="1"/>
    <col min="7940" max="7940" width="31.28515625" style="204" customWidth="1"/>
    <col min="7941" max="7941" width="34" style="204" customWidth="1"/>
    <col min="7942" max="7944" width="11.140625" style="204" customWidth="1"/>
    <col min="7945" max="7948" width="10.85546875" style="204" customWidth="1"/>
    <col min="7949" max="7949" width="23.140625" style="204" customWidth="1"/>
    <col min="7950" max="7950" width="30.140625" style="204" customWidth="1"/>
    <col min="7951" max="7951" width="21.28515625" style="204" customWidth="1"/>
    <col min="7952" max="7952" width="18.140625" style="204" customWidth="1"/>
    <col min="7953" max="7953" width="19.140625" style="204" customWidth="1"/>
    <col min="7954" max="7954" width="10.7109375" style="204" customWidth="1"/>
    <col min="7955" max="7955" width="12.5703125" style="204" customWidth="1"/>
    <col min="7956" max="7956" width="28.28515625" style="204" customWidth="1"/>
    <col min="7957" max="7957" width="13.140625" style="204" customWidth="1"/>
    <col min="7958" max="7958" width="14.85546875" style="204" customWidth="1"/>
    <col min="7959" max="8193" width="11.42578125" style="204"/>
    <col min="8194" max="8195" width="16.5703125" style="204" customWidth="1"/>
    <col min="8196" max="8196" width="31.28515625" style="204" customWidth="1"/>
    <col min="8197" max="8197" width="34" style="204" customWidth="1"/>
    <col min="8198" max="8200" width="11.140625" style="204" customWidth="1"/>
    <col min="8201" max="8204" width="10.85546875" style="204" customWidth="1"/>
    <col min="8205" max="8205" width="23.140625" style="204" customWidth="1"/>
    <col min="8206" max="8206" width="30.140625" style="204" customWidth="1"/>
    <col min="8207" max="8207" width="21.28515625" style="204" customWidth="1"/>
    <col min="8208" max="8208" width="18.140625" style="204" customWidth="1"/>
    <col min="8209" max="8209" width="19.140625" style="204" customWidth="1"/>
    <col min="8210" max="8210" width="10.7109375" style="204" customWidth="1"/>
    <col min="8211" max="8211" width="12.5703125" style="204" customWidth="1"/>
    <col min="8212" max="8212" width="28.28515625" style="204" customWidth="1"/>
    <col min="8213" max="8213" width="13.140625" style="204" customWidth="1"/>
    <col min="8214" max="8214" width="14.85546875" style="204" customWidth="1"/>
    <col min="8215" max="8449" width="11.42578125" style="204"/>
    <col min="8450" max="8451" width="16.5703125" style="204" customWidth="1"/>
    <col min="8452" max="8452" width="31.28515625" style="204" customWidth="1"/>
    <col min="8453" max="8453" width="34" style="204" customWidth="1"/>
    <col min="8454" max="8456" width="11.140625" style="204" customWidth="1"/>
    <col min="8457" max="8460" width="10.85546875" style="204" customWidth="1"/>
    <col min="8461" max="8461" width="23.140625" style="204" customWidth="1"/>
    <col min="8462" max="8462" width="30.140625" style="204" customWidth="1"/>
    <col min="8463" max="8463" width="21.28515625" style="204" customWidth="1"/>
    <col min="8464" max="8464" width="18.140625" style="204" customWidth="1"/>
    <col min="8465" max="8465" width="19.140625" style="204" customWidth="1"/>
    <col min="8466" max="8466" width="10.7109375" style="204" customWidth="1"/>
    <col min="8467" max="8467" width="12.5703125" style="204" customWidth="1"/>
    <col min="8468" max="8468" width="28.28515625" style="204" customWidth="1"/>
    <col min="8469" max="8469" width="13.140625" style="204" customWidth="1"/>
    <col min="8470" max="8470" width="14.85546875" style="204" customWidth="1"/>
    <col min="8471" max="8705" width="11.42578125" style="204"/>
    <col min="8706" max="8707" width="16.5703125" style="204" customWidth="1"/>
    <col min="8708" max="8708" width="31.28515625" style="204" customWidth="1"/>
    <col min="8709" max="8709" width="34" style="204" customWidth="1"/>
    <col min="8710" max="8712" width="11.140625" style="204" customWidth="1"/>
    <col min="8713" max="8716" width="10.85546875" style="204" customWidth="1"/>
    <col min="8717" max="8717" width="23.140625" style="204" customWidth="1"/>
    <col min="8718" max="8718" width="30.140625" style="204" customWidth="1"/>
    <col min="8719" max="8719" width="21.28515625" style="204" customWidth="1"/>
    <col min="8720" max="8720" width="18.140625" style="204" customWidth="1"/>
    <col min="8721" max="8721" width="19.140625" style="204" customWidth="1"/>
    <col min="8722" max="8722" width="10.7109375" style="204" customWidth="1"/>
    <col min="8723" max="8723" width="12.5703125" style="204" customWidth="1"/>
    <col min="8724" max="8724" width="28.28515625" style="204" customWidth="1"/>
    <col min="8725" max="8725" width="13.140625" style="204" customWidth="1"/>
    <col min="8726" max="8726" width="14.85546875" style="204" customWidth="1"/>
    <col min="8727" max="8961" width="11.42578125" style="204"/>
    <col min="8962" max="8963" width="16.5703125" style="204" customWidth="1"/>
    <col min="8964" max="8964" width="31.28515625" style="204" customWidth="1"/>
    <col min="8965" max="8965" width="34" style="204" customWidth="1"/>
    <col min="8966" max="8968" width="11.140625" style="204" customWidth="1"/>
    <col min="8969" max="8972" width="10.85546875" style="204" customWidth="1"/>
    <col min="8973" max="8973" width="23.140625" style="204" customWidth="1"/>
    <col min="8974" max="8974" width="30.140625" style="204" customWidth="1"/>
    <col min="8975" max="8975" width="21.28515625" style="204" customWidth="1"/>
    <col min="8976" max="8976" width="18.140625" style="204" customWidth="1"/>
    <col min="8977" max="8977" width="19.140625" style="204" customWidth="1"/>
    <col min="8978" max="8978" width="10.7109375" style="204" customWidth="1"/>
    <col min="8979" max="8979" width="12.5703125" style="204" customWidth="1"/>
    <col min="8980" max="8980" width="28.28515625" style="204" customWidth="1"/>
    <col min="8981" max="8981" width="13.140625" style="204" customWidth="1"/>
    <col min="8982" max="8982" width="14.85546875" style="204" customWidth="1"/>
    <col min="8983" max="9217" width="11.42578125" style="204"/>
    <col min="9218" max="9219" width="16.5703125" style="204" customWidth="1"/>
    <col min="9220" max="9220" width="31.28515625" style="204" customWidth="1"/>
    <col min="9221" max="9221" width="34" style="204" customWidth="1"/>
    <col min="9222" max="9224" width="11.140625" style="204" customWidth="1"/>
    <col min="9225" max="9228" width="10.85546875" style="204" customWidth="1"/>
    <col min="9229" max="9229" width="23.140625" style="204" customWidth="1"/>
    <col min="9230" max="9230" width="30.140625" style="204" customWidth="1"/>
    <col min="9231" max="9231" width="21.28515625" style="204" customWidth="1"/>
    <col min="9232" max="9232" width="18.140625" style="204" customWidth="1"/>
    <col min="9233" max="9233" width="19.140625" style="204" customWidth="1"/>
    <col min="9234" max="9234" width="10.7109375" style="204" customWidth="1"/>
    <col min="9235" max="9235" width="12.5703125" style="204" customWidth="1"/>
    <col min="9236" max="9236" width="28.28515625" style="204" customWidth="1"/>
    <col min="9237" max="9237" width="13.140625" style="204" customWidth="1"/>
    <col min="9238" max="9238" width="14.85546875" style="204" customWidth="1"/>
    <col min="9239" max="9473" width="11.42578125" style="204"/>
    <col min="9474" max="9475" width="16.5703125" style="204" customWidth="1"/>
    <col min="9476" max="9476" width="31.28515625" style="204" customWidth="1"/>
    <col min="9477" max="9477" width="34" style="204" customWidth="1"/>
    <col min="9478" max="9480" width="11.140625" style="204" customWidth="1"/>
    <col min="9481" max="9484" width="10.85546875" style="204" customWidth="1"/>
    <col min="9485" max="9485" width="23.140625" style="204" customWidth="1"/>
    <col min="9486" max="9486" width="30.140625" style="204" customWidth="1"/>
    <col min="9487" max="9487" width="21.28515625" style="204" customWidth="1"/>
    <col min="9488" max="9488" width="18.140625" style="204" customWidth="1"/>
    <col min="9489" max="9489" width="19.140625" style="204" customWidth="1"/>
    <col min="9490" max="9490" width="10.7109375" style="204" customWidth="1"/>
    <col min="9491" max="9491" width="12.5703125" style="204" customWidth="1"/>
    <col min="9492" max="9492" width="28.28515625" style="204" customWidth="1"/>
    <col min="9493" max="9493" width="13.140625" style="204" customWidth="1"/>
    <col min="9494" max="9494" width="14.85546875" style="204" customWidth="1"/>
    <col min="9495" max="9729" width="11.42578125" style="204"/>
    <col min="9730" max="9731" width="16.5703125" style="204" customWidth="1"/>
    <col min="9732" max="9732" width="31.28515625" style="204" customWidth="1"/>
    <col min="9733" max="9733" width="34" style="204" customWidth="1"/>
    <col min="9734" max="9736" width="11.140625" style="204" customWidth="1"/>
    <col min="9737" max="9740" width="10.85546875" style="204" customWidth="1"/>
    <col min="9741" max="9741" width="23.140625" style="204" customWidth="1"/>
    <col min="9742" max="9742" width="30.140625" style="204" customWidth="1"/>
    <col min="9743" max="9743" width="21.28515625" style="204" customWidth="1"/>
    <col min="9744" max="9744" width="18.140625" style="204" customWidth="1"/>
    <col min="9745" max="9745" width="19.140625" style="204" customWidth="1"/>
    <col min="9746" max="9746" width="10.7109375" style="204" customWidth="1"/>
    <col min="9747" max="9747" width="12.5703125" style="204" customWidth="1"/>
    <col min="9748" max="9748" width="28.28515625" style="204" customWidth="1"/>
    <col min="9749" max="9749" width="13.140625" style="204" customWidth="1"/>
    <col min="9750" max="9750" width="14.85546875" style="204" customWidth="1"/>
    <col min="9751" max="9985" width="11.42578125" style="204"/>
    <col min="9986" max="9987" width="16.5703125" style="204" customWidth="1"/>
    <col min="9988" max="9988" width="31.28515625" style="204" customWidth="1"/>
    <col min="9989" max="9989" width="34" style="204" customWidth="1"/>
    <col min="9990" max="9992" width="11.140625" style="204" customWidth="1"/>
    <col min="9993" max="9996" width="10.85546875" style="204" customWidth="1"/>
    <col min="9997" max="9997" width="23.140625" style="204" customWidth="1"/>
    <col min="9998" max="9998" width="30.140625" style="204" customWidth="1"/>
    <col min="9999" max="9999" width="21.28515625" style="204" customWidth="1"/>
    <col min="10000" max="10000" width="18.140625" style="204" customWidth="1"/>
    <col min="10001" max="10001" width="19.140625" style="204" customWidth="1"/>
    <col min="10002" max="10002" width="10.7109375" style="204" customWidth="1"/>
    <col min="10003" max="10003" width="12.5703125" style="204" customWidth="1"/>
    <col min="10004" max="10004" width="28.28515625" style="204" customWidth="1"/>
    <col min="10005" max="10005" width="13.140625" style="204" customWidth="1"/>
    <col min="10006" max="10006" width="14.85546875" style="204" customWidth="1"/>
    <col min="10007" max="10241" width="11.42578125" style="204"/>
    <col min="10242" max="10243" width="16.5703125" style="204" customWidth="1"/>
    <col min="10244" max="10244" width="31.28515625" style="204" customWidth="1"/>
    <col min="10245" max="10245" width="34" style="204" customWidth="1"/>
    <col min="10246" max="10248" width="11.140625" style="204" customWidth="1"/>
    <col min="10249" max="10252" width="10.85546875" style="204" customWidth="1"/>
    <col min="10253" max="10253" width="23.140625" style="204" customWidth="1"/>
    <col min="10254" max="10254" width="30.140625" style="204" customWidth="1"/>
    <col min="10255" max="10255" width="21.28515625" style="204" customWidth="1"/>
    <col min="10256" max="10256" width="18.140625" style="204" customWidth="1"/>
    <col min="10257" max="10257" width="19.140625" style="204" customWidth="1"/>
    <col min="10258" max="10258" width="10.7109375" style="204" customWidth="1"/>
    <col min="10259" max="10259" width="12.5703125" style="204" customWidth="1"/>
    <col min="10260" max="10260" width="28.28515625" style="204" customWidth="1"/>
    <col min="10261" max="10261" width="13.140625" style="204" customWidth="1"/>
    <col min="10262" max="10262" width="14.85546875" style="204" customWidth="1"/>
    <col min="10263" max="10497" width="11.42578125" style="204"/>
    <col min="10498" max="10499" width="16.5703125" style="204" customWidth="1"/>
    <col min="10500" max="10500" width="31.28515625" style="204" customWidth="1"/>
    <col min="10501" max="10501" width="34" style="204" customWidth="1"/>
    <col min="10502" max="10504" width="11.140625" style="204" customWidth="1"/>
    <col min="10505" max="10508" width="10.85546875" style="204" customWidth="1"/>
    <col min="10509" max="10509" width="23.140625" style="204" customWidth="1"/>
    <col min="10510" max="10510" width="30.140625" style="204" customWidth="1"/>
    <col min="10511" max="10511" width="21.28515625" style="204" customWidth="1"/>
    <col min="10512" max="10512" width="18.140625" style="204" customWidth="1"/>
    <col min="10513" max="10513" width="19.140625" style="204" customWidth="1"/>
    <col min="10514" max="10514" width="10.7109375" style="204" customWidth="1"/>
    <col min="10515" max="10515" width="12.5703125" style="204" customWidth="1"/>
    <col min="10516" max="10516" width="28.28515625" style="204" customWidth="1"/>
    <col min="10517" max="10517" width="13.140625" style="204" customWidth="1"/>
    <col min="10518" max="10518" width="14.85546875" style="204" customWidth="1"/>
    <col min="10519" max="10753" width="11.42578125" style="204"/>
    <col min="10754" max="10755" width="16.5703125" style="204" customWidth="1"/>
    <col min="10756" max="10756" width="31.28515625" style="204" customWidth="1"/>
    <col min="10757" max="10757" width="34" style="204" customWidth="1"/>
    <col min="10758" max="10760" width="11.140625" style="204" customWidth="1"/>
    <col min="10761" max="10764" width="10.85546875" style="204" customWidth="1"/>
    <col min="10765" max="10765" width="23.140625" style="204" customWidth="1"/>
    <col min="10766" max="10766" width="30.140625" style="204" customWidth="1"/>
    <col min="10767" max="10767" width="21.28515625" style="204" customWidth="1"/>
    <col min="10768" max="10768" width="18.140625" style="204" customWidth="1"/>
    <col min="10769" max="10769" width="19.140625" style="204" customWidth="1"/>
    <col min="10770" max="10770" width="10.7109375" style="204" customWidth="1"/>
    <col min="10771" max="10771" width="12.5703125" style="204" customWidth="1"/>
    <col min="10772" max="10772" width="28.28515625" style="204" customWidth="1"/>
    <col min="10773" max="10773" width="13.140625" style="204" customWidth="1"/>
    <col min="10774" max="10774" width="14.85546875" style="204" customWidth="1"/>
    <col min="10775" max="11009" width="11.42578125" style="204"/>
    <col min="11010" max="11011" width="16.5703125" style="204" customWidth="1"/>
    <col min="11012" max="11012" width="31.28515625" style="204" customWidth="1"/>
    <col min="11013" max="11013" width="34" style="204" customWidth="1"/>
    <col min="11014" max="11016" width="11.140625" style="204" customWidth="1"/>
    <col min="11017" max="11020" width="10.85546875" style="204" customWidth="1"/>
    <col min="11021" max="11021" width="23.140625" style="204" customWidth="1"/>
    <col min="11022" max="11022" width="30.140625" style="204" customWidth="1"/>
    <col min="11023" max="11023" width="21.28515625" style="204" customWidth="1"/>
    <col min="11024" max="11024" width="18.140625" style="204" customWidth="1"/>
    <col min="11025" max="11025" width="19.140625" style="204" customWidth="1"/>
    <col min="11026" max="11026" width="10.7109375" style="204" customWidth="1"/>
    <col min="11027" max="11027" width="12.5703125" style="204" customWidth="1"/>
    <col min="11028" max="11028" width="28.28515625" style="204" customWidth="1"/>
    <col min="11029" max="11029" width="13.140625" style="204" customWidth="1"/>
    <col min="11030" max="11030" width="14.85546875" style="204" customWidth="1"/>
    <col min="11031" max="11265" width="11.42578125" style="204"/>
    <col min="11266" max="11267" width="16.5703125" style="204" customWidth="1"/>
    <col min="11268" max="11268" width="31.28515625" style="204" customWidth="1"/>
    <col min="11269" max="11269" width="34" style="204" customWidth="1"/>
    <col min="11270" max="11272" width="11.140625" style="204" customWidth="1"/>
    <col min="11273" max="11276" width="10.85546875" style="204" customWidth="1"/>
    <col min="11277" max="11277" width="23.140625" style="204" customWidth="1"/>
    <col min="11278" max="11278" width="30.140625" style="204" customWidth="1"/>
    <col min="11279" max="11279" width="21.28515625" style="204" customWidth="1"/>
    <col min="11280" max="11280" width="18.140625" style="204" customWidth="1"/>
    <col min="11281" max="11281" width="19.140625" style="204" customWidth="1"/>
    <col min="11282" max="11282" width="10.7109375" style="204" customWidth="1"/>
    <col min="11283" max="11283" width="12.5703125" style="204" customWidth="1"/>
    <col min="11284" max="11284" width="28.28515625" style="204" customWidth="1"/>
    <col min="11285" max="11285" width="13.140625" style="204" customWidth="1"/>
    <col min="11286" max="11286" width="14.85546875" style="204" customWidth="1"/>
    <col min="11287" max="11521" width="11.42578125" style="204"/>
    <col min="11522" max="11523" width="16.5703125" style="204" customWidth="1"/>
    <col min="11524" max="11524" width="31.28515625" style="204" customWidth="1"/>
    <col min="11525" max="11525" width="34" style="204" customWidth="1"/>
    <col min="11526" max="11528" width="11.140625" style="204" customWidth="1"/>
    <col min="11529" max="11532" width="10.85546875" style="204" customWidth="1"/>
    <col min="11533" max="11533" width="23.140625" style="204" customWidth="1"/>
    <col min="11534" max="11534" width="30.140625" style="204" customWidth="1"/>
    <col min="11535" max="11535" width="21.28515625" style="204" customWidth="1"/>
    <col min="11536" max="11536" width="18.140625" style="204" customWidth="1"/>
    <col min="11537" max="11537" width="19.140625" style="204" customWidth="1"/>
    <col min="11538" max="11538" width="10.7109375" style="204" customWidth="1"/>
    <col min="11539" max="11539" width="12.5703125" style="204" customWidth="1"/>
    <col min="11540" max="11540" width="28.28515625" style="204" customWidth="1"/>
    <col min="11541" max="11541" width="13.140625" style="204" customWidth="1"/>
    <col min="11542" max="11542" width="14.85546875" style="204" customWidth="1"/>
    <col min="11543" max="11777" width="11.42578125" style="204"/>
    <col min="11778" max="11779" width="16.5703125" style="204" customWidth="1"/>
    <col min="11780" max="11780" width="31.28515625" style="204" customWidth="1"/>
    <col min="11781" max="11781" width="34" style="204" customWidth="1"/>
    <col min="11782" max="11784" width="11.140625" style="204" customWidth="1"/>
    <col min="11785" max="11788" width="10.85546875" style="204" customWidth="1"/>
    <col min="11789" max="11789" width="23.140625" style="204" customWidth="1"/>
    <col min="11790" max="11790" width="30.140625" style="204" customWidth="1"/>
    <col min="11791" max="11791" width="21.28515625" style="204" customWidth="1"/>
    <col min="11792" max="11792" width="18.140625" style="204" customWidth="1"/>
    <col min="11793" max="11793" width="19.140625" style="204" customWidth="1"/>
    <col min="11794" max="11794" width="10.7109375" style="204" customWidth="1"/>
    <col min="11795" max="11795" width="12.5703125" style="204" customWidth="1"/>
    <col min="11796" max="11796" width="28.28515625" style="204" customWidth="1"/>
    <col min="11797" max="11797" width="13.140625" style="204" customWidth="1"/>
    <col min="11798" max="11798" width="14.85546875" style="204" customWidth="1"/>
    <col min="11799" max="12033" width="11.42578125" style="204"/>
    <col min="12034" max="12035" width="16.5703125" style="204" customWidth="1"/>
    <col min="12036" max="12036" width="31.28515625" style="204" customWidth="1"/>
    <col min="12037" max="12037" width="34" style="204" customWidth="1"/>
    <col min="12038" max="12040" width="11.140625" style="204" customWidth="1"/>
    <col min="12041" max="12044" width="10.85546875" style="204" customWidth="1"/>
    <col min="12045" max="12045" width="23.140625" style="204" customWidth="1"/>
    <col min="12046" max="12046" width="30.140625" style="204" customWidth="1"/>
    <col min="12047" max="12047" width="21.28515625" style="204" customWidth="1"/>
    <col min="12048" max="12048" width="18.140625" style="204" customWidth="1"/>
    <col min="12049" max="12049" width="19.140625" style="204" customWidth="1"/>
    <col min="12050" max="12050" width="10.7109375" style="204" customWidth="1"/>
    <col min="12051" max="12051" width="12.5703125" style="204" customWidth="1"/>
    <col min="12052" max="12052" width="28.28515625" style="204" customWidth="1"/>
    <col min="12053" max="12053" width="13.140625" style="204" customWidth="1"/>
    <col min="12054" max="12054" width="14.85546875" style="204" customWidth="1"/>
    <col min="12055" max="12289" width="11.42578125" style="204"/>
    <col min="12290" max="12291" width="16.5703125" style="204" customWidth="1"/>
    <col min="12292" max="12292" width="31.28515625" style="204" customWidth="1"/>
    <col min="12293" max="12293" width="34" style="204" customWidth="1"/>
    <col min="12294" max="12296" width="11.140625" style="204" customWidth="1"/>
    <col min="12297" max="12300" width="10.85546875" style="204" customWidth="1"/>
    <col min="12301" max="12301" width="23.140625" style="204" customWidth="1"/>
    <col min="12302" max="12302" width="30.140625" style="204" customWidth="1"/>
    <col min="12303" max="12303" width="21.28515625" style="204" customWidth="1"/>
    <col min="12304" max="12304" width="18.140625" style="204" customWidth="1"/>
    <col min="12305" max="12305" width="19.140625" style="204" customWidth="1"/>
    <col min="12306" max="12306" width="10.7109375" style="204" customWidth="1"/>
    <col min="12307" max="12307" width="12.5703125" style="204" customWidth="1"/>
    <col min="12308" max="12308" width="28.28515625" style="204" customWidth="1"/>
    <col min="12309" max="12309" width="13.140625" style="204" customWidth="1"/>
    <col min="12310" max="12310" width="14.85546875" style="204" customWidth="1"/>
    <col min="12311" max="12545" width="11.42578125" style="204"/>
    <col min="12546" max="12547" width="16.5703125" style="204" customWidth="1"/>
    <col min="12548" max="12548" width="31.28515625" style="204" customWidth="1"/>
    <col min="12549" max="12549" width="34" style="204" customWidth="1"/>
    <col min="12550" max="12552" width="11.140625" style="204" customWidth="1"/>
    <col min="12553" max="12556" width="10.85546875" style="204" customWidth="1"/>
    <col min="12557" max="12557" width="23.140625" style="204" customWidth="1"/>
    <col min="12558" max="12558" width="30.140625" style="204" customWidth="1"/>
    <col min="12559" max="12559" width="21.28515625" style="204" customWidth="1"/>
    <col min="12560" max="12560" width="18.140625" style="204" customWidth="1"/>
    <col min="12561" max="12561" width="19.140625" style="204" customWidth="1"/>
    <col min="12562" max="12562" width="10.7109375" style="204" customWidth="1"/>
    <col min="12563" max="12563" width="12.5703125" style="204" customWidth="1"/>
    <col min="12564" max="12564" width="28.28515625" style="204" customWidth="1"/>
    <col min="12565" max="12565" width="13.140625" style="204" customWidth="1"/>
    <col min="12566" max="12566" width="14.85546875" style="204" customWidth="1"/>
    <col min="12567" max="12801" width="11.42578125" style="204"/>
    <col min="12802" max="12803" width="16.5703125" style="204" customWidth="1"/>
    <col min="12804" max="12804" width="31.28515625" style="204" customWidth="1"/>
    <col min="12805" max="12805" width="34" style="204" customWidth="1"/>
    <col min="12806" max="12808" width="11.140625" style="204" customWidth="1"/>
    <col min="12809" max="12812" width="10.85546875" style="204" customWidth="1"/>
    <col min="12813" max="12813" width="23.140625" style="204" customWidth="1"/>
    <col min="12814" max="12814" width="30.140625" style="204" customWidth="1"/>
    <col min="12815" max="12815" width="21.28515625" style="204" customWidth="1"/>
    <col min="12816" max="12816" width="18.140625" style="204" customWidth="1"/>
    <col min="12817" max="12817" width="19.140625" style="204" customWidth="1"/>
    <col min="12818" max="12818" width="10.7109375" style="204" customWidth="1"/>
    <col min="12819" max="12819" width="12.5703125" style="204" customWidth="1"/>
    <col min="12820" max="12820" width="28.28515625" style="204" customWidth="1"/>
    <col min="12821" max="12821" width="13.140625" style="204" customWidth="1"/>
    <col min="12822" max="12822" width="14.85546875" style="204" customWidth="1"/>
    <col min="12823" max="13057" width="11.42578125" style="204"/>
    <col min="13058" max="13059" width="16.5703125" style="204" customWidth="1"/>
    <col min="13060" max="13060" width="31.28515625" style="204" customWidth="1"/>
    <col min="13061" max="13061" width="34" style="204" customWidth="1"/>
    <col min="13062" max="13064" width="11.140625" style="204" customWidth="1"/>
    <col min="13065" max="13068" width="10.85546875" style="204" customWidth="1"/>
    <col min="13069" max="13069" width="23.140625" style="204" customWidth="1"/>
    <col min="13070" max="13070" width="30.140625" style="204" customWidth="1"/>
    <col min="13071" max="13071" width="21.28515625" style="204" customWidth="1"/>
    <col min="13072" max="13072" width="18.140625" style="204" customWidth="1"/>
    <col min="13073" max="13073" width="19.140625" style="204" customWidth="1"/>
    <col min="13074" max="13074" width="10.7109375" style="204" customWidth="1"/>
    <col min="13075" max="13075" width="12.5703125" style="204" customWidth="1"/>
    <col min="13076" max="13076" width="28.28515625" style="204" customWidth="1"/>
    <col min="13077" max="13077" width="13.140625" style="204" customWidth="1"/>
    <col min="13078" max="13078" width="14.85546875" style="204" customWidth="1"/>
    <col min="13079" max="13313" width="11.42578125" style="204"/>
    <col min="13314" max="13315" width="16.5703125" style="204" customWidth="1"/>
    <col min="13316" max="13316" width="31.28515625" style="204" customWidth="1"/>
    <col min="13317" max="13317" width="34" style="204" customWidth="1"/>
    <col min="13318" max="13320" width="11.140625" style="204" customWidth="1"/>
    <col min="13321" max="13324" width="10.85546875" style="204" customWidth="1"/>
    <col min="13325" max="13325" width="23.140625" style="204" customWidth="1"/>
    <col min="13326" max="13326" width="30.140625" style="204" customWidth="1"/>
    <col min="13327" max="13327" width="21.28515625" style="204" customWidth="1"/>
    <col min="13328" max="13328" width="18.140625" style="204" customWidth="1"/>
    <col min="13329" max="13329" width="19.140625" style="204" customWidth="1"/>
    <col min="13330" max="13330" width="10.7109375" style="204" customWidth="1"/>
    <col min="13331" max="13331" width="12.5703125" style="204" customWidth="1"/>
    <col min="13332" max="13332" width="28.28515625" style="204" customWidth="1"/>
    <col min="13333" max="13333" width="13.140625" style="204" customWidth="1"/>
    <col min="13334" max="13334" width="14.85546875" style="204" customWidth="1"/>
    <col min="13335" max="13569" width="11.42578125" style="204"/>
    <col min="13570" max="13571" width="16.5703125" style="204" customWidth="1"/>
    <col min="13572" max="13572" width="31.28515625" style="204" customWidth="1"/>
    <col min="13573" max="13573" width="34" style="204" customWidth="1"/>
    <col min="13574" max="13576" width="11.140625" style="204" customWidth="1"/>
    <col min="13577" max="13580" width="10.85546875" style="204" customWidth="1"/>
    <col min="13581" max="13581" width="23.140625" style="204" customWidth="1"/>
    <col min="13582" max="13582" width="30.140625" style="204" customWidth="1"/>
    <col min="13583" max="13583" width="21.28515625" style="204" customWidth="1"/>
    <col min="13584" max="13584" width="18.140625" style="204" customWidth="1"/>
    <col min="13585" max="13585" width="19.140625" style="204" customWidth="1"/>
    <col min="13586" max="13586" width="10.7109375" style="204" customWidth="1"/>
    <col min="13587" max="13587" width="12.5703125" style="204" customWidth="1"/>
    <col min="13588" max="13588" width="28.28515625" style="204" customWidth="1"/>
    <col min="13589" max="13589" width="13.140625" style="204" customWidth="1"/>
    <col min="13590" max="13590" width="14.85546875" style="204" customWidth="1"/>
    <col min="13591" max="13825" width="11.42578125" style="204"/>
    <col min="13826" max="13827" width="16.5703125" style="204" customWidth="1"/>
    <col min="13828" max="13828" width="31.28515625" style="204" customWidth="1"/>
    <col min="13829" max="13829" width="34" style="204" customWidth="1"/>
    <col min="13830" max="13832" width="11.140625" style="204" customWidth="1"/>
    <col min="13833" max="13836" width="10.85546875" style="204" customWidth="1"/>
    <col min="13837" max="13837" width="23.140625" style="204" customWidth="1"/>
    <col min="13838" max="13838" width="30.140625" style="204" customWidth="1"/>
    <col min="13839" max="13839" width="21.28515625" style="204" customWidth="1"/>
    <col min="13840" max="13840" width="18.140625" style="204" customWidth="1"/>
    <col min="13841" max="13841" width="19.140625" style="204" customWidth="1"/>
    <col min="13842" max="13842" width="10.7109375" style="204" customWidth="1"/>
    <col min="13843" max="13843" width="12.5703125" style="204" customWidth="1"/>
    <col min="13844" max="13844" width="28.28515625" style="204" customWidth="1"/>
    <col min="13845" max="13845" width="13.140625" style="204" customWidth="1"/>
    <col min="13846" max="13846" width="14.85546875" style="204" customWidth="1"/>
    <col min="13847" max="14081" width="11.42578125" style="204"/>
    <col min="14082" max="14083" width="16.5703125" style="204" customWidth="1"/>
    <col min="14084" max="14084" width="31.28515625" style="204" customWidth="1"/>
    <col min="14085" max="14085" width="34" style="204" customWidth="1"/>
    <col min="14086" max="14088" width="11.140625" style="204" customWidth="1"/>
    <col min="14089" max="14092" width="10.85546875" style="204" customWidth="1"/>
    <col min="14093" max="14093" width="23.140625" style="204" customWidth="1"/>
    <col min="14094" max="14094" width="30.140625" style="204" customWidth="1"/>
    <col min="14095" max="14095" width="21.28515625" style="204" customWidth="1"/>
    <col min="14096" max="14096" width="18.140625" style="204" customWidth="1"/>
    <col min="14097" max="14097" width="19.140625" style="204" customWidth="1"/>
    <col min="14098" max="14098" width="10.7109375" style="204" customWidth="1"/>
    <col min="14099" max="14099" width="12.5703125" style="204" customWidth="1"/>
    <col min="14100" max="14100" width="28.28515625" style="204" customWidth="1"/>
    <col min="14101" max="14101" width="13.140625" style="204" customWidth="1"/>
    <col min="14102" max="14102" width="14.85546875" style="204" customWidth="1"/>
    <col min="14103" max="14337" width="11.42578125" style="204"/>
    <col min="14338" max="14339" width="16.5703125" style="204" customWidth="1"/>
    <col min="14340" max="14340" width="31.28515625" style="204" customWidth="1"/>
    <col min="14341" max="14341" width="34" style="204" customWidth="1"/>
    <col min="14342" max="14344" width="11.140625" style="204" customWidth="1"/>
    <col min="14345" max="14348" width="10.85546875" style="204" customWidth="1"/>
    <col min="14349" max="14349" width="23.140625" style="204" customWidth="1"/>
    <col min="14350" max="14350" width="30.140625" style="204" customWidth="1"/>
    <col min="14351" max="14351" width="21.28515625" style="204" customWidth="1"/>
    <col min="14352" max="14352" width="18.140625" style="204" customWidth="1"/>
    <col min="14353" max="14353" width="19.140625" style="204" customWidth="1"/>
    <col min="14354" max="14354" width="10.7109375" style="204" customWidth="1"/>
    <col min="14355" max="14355" width="12.5703125" style="204" customWidth="1"/>
    <col min="14356" max="14356" width="28.28515625" style="204" customWidth="1"/>
    <col min="14357" max="14357" width="13.140625" style="204" customWidth="1"/>
    <col min="14358" max="14358" width="14.85546875" style="204" customWidth="1"/>
    <col min="14359" max="14593" width="11.42578125" style="204"/>
    <col min="14594" max="14595" width="16.5703125" style="204" customWidth="1"/>
    <col min="14596" max="14596" width="31.28515625" style="204" customWidth="1"/>
    <col min="14597" max="14597" width="34" style="204" customWidth="1"/>
    <col min="14598" max="14600" width="11.140625" style="204" customWidth="1"/>
    <col min="14601" max="14604" width="10.85546875" style="204" customWidth="1"/>
    <col min="14605" max="14605" width="23.140625" style="204" customWidth="1"/>
    <col min="14606" max="14606" width="30.140625" style="204" customWidth="1"/>
    <col min="14607" max="14607" width="21.28515625" style="204" customWidth="1"/>
    <col min="14608" max="14608" width="18.140625" style="204" customWidth="1"/>
    <col min="14609" max="14609" width="19.140625" style="204" customWidth="1"/>
    <col min="14610" max="14610" width="10.7109375" style="204" customWidth="1"/>
    <col min="14611" max="14611" width="12.5703125" style="204" customWidth="1"/>
    <col min="14612" max="14612" width="28.28515625" style="204" customWidth="1"/>
    <col min="14613" max="14613" width="13.140625" style="204" customWidth="1"/>
    <col min="14614" max="14614" width="14.85546875" style="204" customWidth="1"/>
    <col min="14615" max="14849" width="11.42578125" style="204"/>
    <col min="14850" max="14851" width="16.5703125" style="204" customWidth="1"/>
    <col min="14852" max="14852" width="31.28515625" style="204" customWidth="1"/>
    <col min="14853" max="14853" width="34" style="204" customWidth="1"/>
    <col min="14854" max="14856" width="11.140625" style="204" customWidth="1"/>
    <col min="14857" max="14860" width="10.85546875" style="204" customWidth="1"/>
    <col min="14861" max="14861" width="23.140625" style="204" customWidth="1"/>
    <col min="14862" max="14862" width="30.140625" style="204" customWidth="1"/>
    <col min="14863" max="14863" width="21.28515625" style="204" customWidth="1"/>
    <col min="14864" max="14864" width="18.140625" style="204" customWidth="1"/>
    <col min="14865" max="14865" width="19.140625" style="204" customWidth="1"/>
    <col min="14866" max="14866" width="10.7109375" style="204" customWidth="1"/>
    <col min="14867" max="14867" width="12.5703125" style="204" customWidth="1"/>
    <col min="14868" max="14868" width="28.28515625" style="204" customWidth="1"/>
    <col min="14869" max="14869" width="13.140625" style="204" customWidth="1"/>
    <col min="14870" max="14870" width="14.85546875" style="204" customWidth="1"/>
    <col min="14871" max="15105" width="11.42578125" style="204"/>
    <col min="15106" max="15107" width="16.5703125" style="204" customWidth="1"/>
    <col min="15108" max="15108" width="31.28515625" style="204" customWidth="1"/>
    <col min="15109" max="15109" width="34" style="204" customWidth="1"/>
    <col min="15110" max="15112" width="11.140625" style="204" customWidth="1"/>
    <col min="15113" max="15116" width="10.85546875" style="204" customWidth="1"/>
    <col min="15117" max="15117" width="23.140625" style="204" customWidth="1"/>
    <col min="15118" max="15118" width="30.140625" style="204" customWidth="1"/>
    <col min="15119" max="15119" width="21.28515625" style="204" customWidth="1"/>
    <col min="15120" max="15120" width="18.140625" style="204" customWidth="1"/>
    <col min="15121" max="15121" width="19.140625" style="204" customWidth="1"/>
    <col min="15122" max="15122" width="10.7109375" style="204" customWidth="1"/>
    <col min="15123" max="15123" width="12.5703125" style="204" customWidth="1"/>
    <col min="15124" max="15124" width="28.28515625" style="204" customWidth="1"/>
    <col min="15125" max="15125" width="13.140625" style="204" customWidth="1"/>
    <col min="15126" max="15126" width="14.85546875" style="204" customWidth="1"/>
    <col min="15127" max="15361" width="11.42578125" style="204"/>
    <col min="15362" max="15363" width="16.5703125" style="204" customWidth="1"/>
    <col min="15364" max="15364" width="31.28515625" style="204" customWidth="1"/>
    <col min="15365" max="15365" width="34" style="204" customWidth="1"/>
    <col min="15366" max="15368" width="11.140625" style="204" customWidth="1"/>
    <col min="15369" max="15372" width="10.85546875" style="204" customWidth="1"/>
    <col min="15373" max="15373" width="23.140625" style="204" customWidth="1"/>
    <col min="15374" max="15374" width="30.140625" style="204" customWidth="1"/>
    <col min="15375" max="15375" width="21.28515625" style="204" customWidth="1"/>
    <col min="15376" max="15376" width="18.140625" style="204" customWidth="1"/>
    <col min="15377" max="15377" width="19.140625" style="204" customWidth="1"/>
    <col min="15378" max="15378" width="10.7109375" style="204" customWidth="1"/>
    <col min="15379" max="15379" width="12.5703125" style="204" customWidth="1"/>
    <col min="15380" max="15380" width="28.28515625" style="204" customWidth="1"/>
    <col min="15381" max="15381" width="13.140625" style="204" customWidth="1"/>
    <col min="15382" max="15382" width="14.85546875" style="204" customWidth="1"/>
    <col min="15383" max="15617" width="11.42578125" style="204"/>
    <col min="15618" max="15619" width="16.5703125" style="204" customWidth="1"/>
    <col min="15620" max="15620" width="31.28515625" style="204" customWidth="1"/>
    <col min="15621" max="15621" width="34" style="204" customWidth="1"/>
    <col min="15622" max="15624" width="11.140625" style="204" customWidth="1"/>
    <col min="15625" max="15628" width="10.85546875" style="204" customWidth="1"/>
    <col min="15629" max="15629" width="23.140625" style="204" customWidth="1"/>
    <col min="15630" max="15630" width="30.140625" style="204" customWidth="1"/>
    <col min="15631" max="15631" width="21.28515625" style="204" customWidth="1"/>
    <col min="15632" max="15632" width="18.140625" style="204" customWidth="1"/>
    <col min="15633" max="15633" width="19.140625" style="204" customWidth="1"/>
    <col min="15634" max="15634" width="10.7109375" style="204" customWidth="1"/>
    <col min="15635" max="15635" width="12.5703125" style="204" customWidth="1"/>
    <col min="15636" max="15636" width="28.28515625" style="204" customWidth="1"/>
    <col min="15637" max="15637" width="13.140625" style="204" customWidth="1"/>
    <col min="15638" max="15638" width="14.85546875" style="204" customWidth="1"/>
    <col min="15639" max="15873" width="11.42578125" style="204"/>
    <col min="15874" max="15875" width="16.5703125" style="204" customWidth="1"/>
    <col min="15876" max="15876" width="31.28515625" style="204" customWidth="1"/>
    <col min="15877" max="15877" width="34" style="204" customWidth="1"/>
    <col min="15878" max="15880" width="11.140625" style="204" customWidth="1"/>
    <col min="15881" max="15884" width="10.85546875" style="204" customWidth="1"/>
    <col min="15885" max="15885" width="23.140625" style="204" customWidth="1"/>
    <col min="15886" max="15886" width="30.140625" style="204" customWidth="1"/>
    <col min="15887" max="15887" width="21.28515625" style="204" customWidth="1"/>
    <col min="15888" max="15888" width="18.140625" style="204" customWidth="1"/>
    <col min="15889" max="15889" width="19.140625" style="204" customWidth="1"/>
    <col min="15890" max="15890" width="10.7109375" style="204" customWidth="1"/>
    <col min="15891" max="15891" width="12.5703125" style="204" customWidth="1"/>
    <col min="15892" max="15892" width="28.28515625" style="204" customWidth="1"/>
    <col min="15893" max="15893" width="13.140625" style="204" customWidth="1"/>
    <col min="15894" max="15894" width="14.85546875" style="204" customWidth="1"/>
    <col min="15895" max="16129" width="11.42578125" style="204"/>
    <col min="16130" max="16131" width="16.5703125" style="204" customWidth="1"/>
    <col min="16132" max="16132" width="31.28515625" style="204" customWidth="1"/>
    <col min="16133" max="16133" width="34" style="204" customWidth="1"/>
    <col min="16134" max="16136" width="11.140625" style="204" customWidth="1"/>
    <col min="16137" max="16140" width="10.85546875" style="204" customWidth="1"/>
    <col min="16141" max="16141" width="23.140625" style="204" customWidth="1"/>
    <col min="16142" max="16142" width="30.140625" style="204" customWidth="1"/>
    <col min="16143" max="16143" width="21.28515625" style="204" customWidth="1"/>
    <col min="16144" max="16144" width="18.140625" style="204" customWidth="1"/>
    <col min="16145" max="16145" width="19.140625" style="204" customWidth="1"/>
    <col min="16146" max="16146" width="10.7109375" style="204" customWidth="1"/>
    <col min="16147" max="16147" width="12.5703125" style="204" customWidth="1"/>
    <col min="16148" max="16148" width="28.28515625" style="204" customWidth="1"/>
    <col min="16149" max="16149" width="13.140625" style="204" customWidth="1"/>
    <col min="16150" max="16150" width="14.85546875" style="204" customWidth="1"/>
    <col min="16151" max="16384" width="11.42578125" style="204"/>
  </cols>
  <sheetData>
    <row r="1" spans="1:24" ht="15" customHeight="1" x14ac:dyDescent="0.2">
      <c r="A1" s="612"/>
      <c r="B1" s="612"/>
      <c r="C1" s="612"/>
      <c r="D1" s="612"/>
      <c r="E1" s="614" t="s">
        <v>722</v>
      </c>
      <c r="F1" s="614"/>
      <c r="G1" s="614"/>
      <c r="H1" s="614"/>
      <c r="I1" s="614"/>
      <c r="J1" s="614"/>
      <c r="K1" s="614"/>
      <c r="L1" s="614"/>
      <c r="M1" s="614"/>
      <c r="N1" s="614"/>
      <c r="O1" s="614"/>
      <c r="P1" s="614"/>
      <c r="Q1" s="614"/>
      <c r="R1" s="614"/>
      <c r="S1" s="614"/>
      <c r="T1" s="614"/>
      <c r="U1" s="615" t="s">
        <v>464</v>
      </c>
      <c r="V1" s="615"/>
    </row>
    <row r="2" spans="1:24" ht="15" customHeight="1" x14ac:dyDescent="0.2">
      <c r="A2" s="612"/>
      <c r="B2" s="612"/>
      <c r="C2" s="612"/>
      <c r="D2" s="612"/>
      <c r="E2" s="614"/>
      <c r="F2" s="614"/>
      <c r="G2" s="614"/>
      <c r="H2" s="614"/>
      <c r="I2" s="614"/>
      <c r="J2" s="614"/>
      <c r="K2" s="614"/>
      <c r="L2" s="614"/>
      <c r="M2" s="614"/>
      <c r="N2" s="614"/>
      <c r="O2" s="614"/>
      <c r="P2" s="614"/>
      <c r="Q2" s="614"/>
      <c r="R2" s="614"/>
      <c r="S2" s="614"/>
      <c r="T2" s="614"/>
      <c r="U2" s="615" t="s">
        <v>723</v>
      </c>
      <c r="V2" s="615"/>
    </row>
    <row r="3" spans="1:24" ht="15" customHeight="1" x14ac:dyDescent="0.2">
      <c r="A3" s="612"/>
      <c r="B3" s="612"/>
      <c r="C3" s="612"/>
      <c r="D3" s="612"/>
      <c r="E3" s="614"/>
      <c r="F3" s="614"/>
      <c r="G3" s="614"/>
      <c r="H3" s="614"/>
      <c r="I3" s="614"/>
      <c r="J3" s="614"/>
      <c r="K3" s="614"/>
      <c r="L3" s="614"/>
      <c r="M3" s="614"/>
      <c r="N3" s="614"/>
      <c r="O3" s="614"/>
      <c r="P3" s="614"/>
      <c r="Q3" s="614"/>
      <c r="R3" s="614"/>
      <c r="S3" s="614"/>
      <c r="T3" s="614"/>
      <c r="U3" s="615" t="s">
        <v>724</v>
      </c>
      <c r="V3" s="615"/>
    </row>
    <row r="4" spans="1:24" x14ac:dyDescent="0.2">
      <c r="B4" s="211"/>
      <c r="C4" s="211"/>
      <c r="D4" s="211"/>
      <c r="E4" s="210"/>
      <c r="F4" s="210"/>
      <c r="G4" s="210"/>
      <c r="H4" s="210"/>
      <c r="I4" s="210"/>
      <c r="J4" s="210"/>
      <c r="K4" s="210"/>
      <c r="L4" s="210"/>
      <c r="M4" s="210"/>
      <c r="N4" s="210"/>
      <c r="O4" s="210"/>
      <c r="P4" s="210"/>
      <c r="Q4" s="210"/>
      <c r="T4" s="209"/>
    </row>
    <row r="5" spans="1:24" ht="15" customHeight="1" x14ac:dyDescent="0.2">
      <c r="A5" s="613" t="s">
        <v>463</v>
      </c>
      <c r="B5" s="613"/>
      <c r="C5" s="613"/>
      <c r="D5" s="613"/>
      <c r="E5" s="613"/>
      <c r="F5" s="613"/>
      <c r="G5" s="613"/>
      <c r="H5" s="613"/>
      <c r="I5" s="613"/>
      <c r="J5" s="613"/>
      <c r="K5" s="613"/>
      <c r="L5" s="613"/>
      <c r="M5" s="613"/>
      <c r="N5" s="613"/>
      <c r="O5" s="613"/>
      <c r="P5" s="613"/>
      <c r="Q5" s="613"/>
      <c r="R5" s="613"/>
      <c r="S5" s="613"/>
      <c r="T5" s="613"/>
      <c r="U5" s="613"/>
      <c r="V5" s="613"/>
    </row>
    <row r="6" spans="1:24" ht="12.75" customHeight="1" x14ac:dyDescent="0.2">
      <c r="A6" s="613" t="s">
        <v>80</v>
      </c>
      <c r="B6" s="613"/>
      <c r="C6" s="613"/>
      <c r="D6" s="613"/>
      <c r="E6" s="613"/>
      <c r="F6" s="613"/>
      <c r="G6" s="613"/>
      <c r="H6" s="613"/>
      <c r="I6" s="613"/>
      <c r="J6" s="613"/>
      <c r="K6" s="613"/>
      <c r="L6" s="613"/>
      <c r="M6" s="613"/>
      <c r="N6" s="613"/>
      <c r="O6" s="613"/>
      <c r="P6" s="613"/>
      <c r="Q6" s="613"/>
      <c r="R6" s="613"/>
      <c r="S6" s="613"/>
      <c r="T6" s="613"/>
      <c r="U6" s="613"/>
      <c r="V6" s="613"/>
    </row>
    <row r="7" spans="1:24" ht="12.75" customHeight="1" x14ac:dyDescent="0.2">
      <c r="A7" s="613" t="s">
        <v>725</v>
      </c>
      <c r="B7" s="613"/>
      <c r="C7" s="613"/>
      <c r="D7" s="613"/>
      <c r="E7" s="613"/>
      <c r="F7" s="613"/>
      <c r="G7" s="613"/>
      <c r="H7" s="613"/>
      <c r="I7" s="613"/>
      <c r="J7" s="613"/>
      <c r="K7" s="613"/>
      <c r="L7" s="613"/>
      <c r="M7" s="613"/>
      <c r="N7" s="613"/>
      <c r="O7" s="613"/>
      <c r="P7" s="613"/>
      <c r="Q7" s="613"/>
      <c r="R7" s="613"/>
      <c r="S7" s="613"/>
      <c r="T7" s="613"/>
      <c r="U7" s="613"/>
      <c r="V7" s="613"/>
    </row>
    <row r="8" spans="1:24" ht="12.75" customHeight="1" x14ac:dyDescent="0.2">
      <c r="A8" s="613" t="s">
        <v>726</v>
      </c>
      <c r="B8" s="613"/>
      <c r="C8" s="613"/>
      <c r="D8" s="613"/>
      <c r="E8" s="613"/>
      <c r="F8" s="613"/>
      <c r="G8" s="613"/>
      <c r="H8" s="613"/>
      <c r="I8" s="613"/>
      <c r="J8" s="613"/>
      <c r="K8" s="613"/>
      <c r="L8" s="613"/>
      <c r="M8" s="613"/>
      <c r="N8" s="613"/>
      <c r="O8" s="613"/>
      <c r="P8" s="613"/>
      <c r="Q8" s="613"/>
      <c r="R8" s="613"/>
      <c r="S8" s="613"/>
      <c r="T8" s="613"/>
      <c r="U8" s="613"/>
      <c r="V8" s="613"/>
    </row>
    <row r="9" spans="1:24" x14ac:dyDescent="0.2">
      <c r="B9" s="208"/>
      <c r="C9" s="208"/>
      <c r="D9" s="208"/>
      <c r="E9" s="208"/>
      <c r="F9" s="208"/>
      <c r="G9" s="208"/>
      <c r="H9" s="208"/>
      <c r="I9" s="208"/>
      <c r="J9" s="208"/>
      <c r="K9" s="208"/>
      <c r="L9" s="208"/>
      <c r="M9" s="208"/>
      <c r="N9" s="208"/>
      <c r="O9" s="208"/>
      <c r="P9" s="208"/>
      <c r="Q9" s="208"/>
      <c r="R9" s="208"/>
      <c r="S9" s="208"/>
      <c r="T9" s="208"/>
      <c r="U9" s="208"/>
      <c r="V9" s="208"/>
    </row>
    <row r="10" spans="1:24" ht="34.5" customHeight="1" x14ac:dyDescent="0.2">
      <c r="A10" s="616" t="s">
        <v>727</v>
      </c>
      <c r="B10" s="617" t="s">
        <v>462</v>
      </c>
      <c r="C10" s="618" t="s">
        <v>461</v>
      </c>
      <c r="D10" s="617" t="s">
        <v>728</v>
      </c>
      <c r="E10" s="617" t="s">
        <v>729</v>
      </c>
      <c r="F10" s="621" t="s">
        <v>730</v>
      </c>
      <c r="G10" s="622"/>
      <c r="H10" s="623"/>
      <c r="I10" s="617" t="s">
        <v>230</v>
      </c>
      <c r="J10" s="617"/>
      <c r="K10" s="617"/>
      <c r="L10" s="617"/>
      <c r="M10" s="617" t="s">
        <v>459</v>
      </c>
      <c r="N10" s="617" t="s">
        <v>458</v>
      </c>
      <c r="O10" s="617" t="s">
        <v>457</v>
      </c>
      <c r="P10" s="618" t="s">
        <v>460</v>
      </c>
      <c r="Q10" s="618" t="s">
        <v>456</v>
      </c>
      <c r="R10" s="624" t="s">
        <v>455</v>
      </c>
      <c r="S10" s="625"/>
      <c r="T10" s="617" t="s">
        <v>454</v>
      </c>
      <c r="U10" s="617" t="s">
        <v>453</v>
      </c>
      <c r="V10" s="617" t="s">
        <v>452</v>
      </c>
    </row>
    <row r="11" spans="1:24" x14ac:dyDescent="0.2">
      <c r="A11" s="616"/>
      <c r="B11" s="617"/>
      <c r="C11" s="619"/>
      <c r="D11" s="617"/>
      <c r="E11" s="617"/>
      <c r="F11" s="618" t="s">
        <v>731</v>
      </c>
      <c r="G11" s="618" t="s">
        <v>732</v>
      </c>
      <c r="H11" s="618" t="s">
        <v>733</v>
      </c>
      <c r="I11" s="617" t="s">
        <v>734</v>
      </c>
      <c r="J11" s="617" t="s">
        <v>244</v>
      </c>
      <c r="K11" s="617" t="s">
        <v>245</v>
      </c>
      <c r="L11" s="617" t="s">
        <v>228</v>
      </c>
      <c r="M11" s="617"/>
      <c r="N11" s="617"/>
      <c r="O11" s="617"/>
      <c r="P11" s="619"/>
      <c r="Q11" s="619"/>
      <c r="R11" s="626"/>
      <c r="S11" s="627"/>
      <c r="T11" s="617"/>
      <c r="U11" s="617"/>
      <c r="V11" s="617"/>
    </row>
    <row r="12" spans="1:24" x14ac:dyDescent="0.2">
      <c r="A12" s="616"/>
      <c r="B12" s="617"/>
      <c r="C12" s="620"/>
      <c r="D12" s="617"/>
      <c r="E12" s="617"/>
      <c r="F12" s="620"/>
      <c r="G12" s="620"/>
      <c r="H12" s="620"/>
      <c r="I12" s="617"/>
      <c r="J12" s="617"/>
      <c r="K12" s="617"/>
      <c r="L12" s="617"/>
      <c r="M12" s="617"/>
      <c r="N12" s="617"/>
      <c r="O12" s="617"/>
      <c r="P12" s="620"/>
      <c r="Q12" s="620"/>
      <c r="R12" s="287" t="s">
        <v>451</v>
      </c>
      <c r="S12" s="287" t="s">
        <v>450</v>
      </c>
      <c r="T12" s="617"/>
      <c r="U12" s="617"/>
      <c r="V12" s="617"/>
    </row>
    <row r="13" spans="1:24" s="208" customFormat="1" ht="357.75" customHeight="1" x14ac:dyDescent="0.2">
      <c r="A13" s="207" t="s">
        <v>735</v>
      </c>
      <c r="B13" s="305"/>
      <c r="C13" s="306" t="s">
        <v>743</v>
      </c>
      <c r="D13" s="307"/>
      <c r="E13" s="308"/>
      <c r="F13" s="308"/>
      <c r="G13" s="308"/>
      <c r="H13" s="308"/>
      <c r="I13" s="308"/>
      <c r="J13" s="308"/>
      <c r="K13" s="308"/>
      <c r="L13" s="308"/>
      <c r="M13" s="367" t="s">
        <v>810</v>
      </c>
      <c r="N13" s="304" t="s">
        <v>784</v>
      </c>
      <c r="O13" s="368">
        <v>43769</v>
      </c>
      <c r="P13" s="310" t="s">
        <v>811</v>
      </c>
      <c r="Q13" s="310"/>
      <c r="R13" s="311"/>
      <c r="S13" s="311"/>
      <c r="T13" s="309"/>
      <c r="U13" s="312"/>
      <c r="V13" s="313" t="str">
        <f t="shared" ref="V13:V72" si="0">IF(B13="","",IF(U13="Atrazada",0,IF(U13="Cerrada",(P13-B13)/(Q13-B13),"")))</f>
        <v/>
      </c>
      <c r="X13" s="314" t="s">
        <v>736</v>
      </c>
    </row>
    <row r="14" spans="1:24" s="208" customFormat="1" ht="75.75" hidden="1" customHeight="1" x14ac:dyDescent="0.2">
      <c r="A14" s="207"/>
      <c r="B14" s="305"/>
      <c r="C14" s="306" t="s">
        <v>744</v>
      </c>
      <c r="D14" s="315"/>
      <c r="E14" s="308"/>
      <c r="F14" s="308"/>
      <c r="G14" s="308"/>
      <c r="H14" s="308"/>
      <c r="I14" s="308"/>
      <c r="J14" s="308"/>
      <c r="K14" s="308"/>
      <c r="L14" s="308"/>
      <c r="M14" s="291" t="s">
        <v>645</v>
      </c>
      <c r="N14" s="304" t="s">
        <v>720</v>
      </c>
      <c r="O14" s="207"/>
      <c r="P14" s="310"/>
      <c r="Q14" s="310"/>
      <c r="R14" s="311"/>
      <c r="S14" s="311"/>
      <c r="T14" s="309"/>
      <c r="U14" s="312"/>
      <c r="V14" s="313"/>
      <c r="X14" s="314"/>
    </row>
    <row r="15" spans="1:24" s="208" customFormat="1" ht="55.5" hidden="1" customHeight="1" x14ac:dyDescent="0.2">
      <c r="A15" s="207"/>
      <c r="B15" s="305"/>
      <c r="C15" s="306" t="s">
        <v>745</v>
      </c>
      <c r="D15" s="307"/>
      <c r="E15" s="308"/>
      <c r="F15" s="308"/>
      <c r="G15" s="308"/>
      <c r="H15" s="308"/>
      <c r="I15" s="308"/>
      <c r="J15" s="308"/>
      <c r="K15" s="308"/>
      <c r="L15" s="308"/>
      <c r="M15" s="291" t="s">
        <v>647</v>
      </c>
      <c r="N15" s="304" t="s">
        <v>721</v>
      </c>
      <c r="O15" s="207"/>
      <c r="P15" s="310"/>
      <c r="Q15" s="310"/>
      <c r="R15" s="311"/>
      <c r="S15" s="311"/>
      <c r="T15" s="316"/>
      <c r="U15" s="312"/>
      <c r="V15" s="313" t="str">
        <f t="shared" si="0"/>
        <v/>
      </c>
      <c r="X15" s="314" t="s">
        <v>737</v>
      </c>
    </row>
    <row r="16" spans="1:24" s="208" customFormat="1" ht="97.5" hidden="1" customHeight="1" x14ac:dyDescent="0.2">
      <c r="A16" s="207"/>
      <c r="B16" s="305"/>
      <c r="C16" s="317" t="s">
        <v>747</v>
      </c>
      <c r="D16" s="307"/>
      <c r="E16" s="308"/>
      <c r="F16" s="308"/>
      <c r="G16" s="308"/>
      <c r="H16" s="308"/>
      <c r="I16" s="308"/>
      <c r="J16" s="308"/>
      <c r="K16" s="308"/>
      <c r="L16" s="308"/>
      <c r="M16" s="345" t="s">
        <v>648</v>
      </c>
      <c r="N16" s="304" t="s">
        <v>746</v>
      </c>
      <c r="O16" s="320"/>
      <c r="P16" s="310"/>
      <c r="Q16" s="310"/>
      <c r="R16" s="311"/>
      <c r="S16" s="311"/>
      <c r="T16" s="309"/>
      <c r="U16" s="312"/>
      <c r="V16" s="313" t="str">
        <f t="shared" si="0"/>
        <v/>
      </c>
      <c r="X16" s="314" t="s">
        <v>738</v>
      </c>
    </row>
    <row r="17" spans="1:24" s="208" customFormat="1" ht="309.75" hidden="1" customHeight="1" x14ac:dyDescent="0.2">
      <c r="A17" s="207"/>
      <c r="B17" s="305"/>
      <c r="C17" s="317" t="s">
        <v>749</v>
      </c>
      <c r="D17" s="307"/>
      <c r="E17" s="308"/>
      <c r="F17" s="308"/>
      <c r="G17" s="308"/>
      <c r="H17" s="308"/>
      <c r="I17" s="308"/>
      <c r="J17" s="308"/>
      <c r="K17" s="308"/>
      <c r="L17" s="308"/>
      <c r="M17" s="266" t="s">
        <v>652</v>
      </c>
      <c r="N17" s="299" t="s">
        <v>748</v>
      </c>
      <c r="O17" s="320"/>
      <c r="P17" s="310"/>
      <c r="Q17" s="310"/>
      <c r="R17" s="311"/>
      <c r="S17" s="311"/>
      <c r="T17" s="309"/>
      <c r="U17" s="312"/>
      <c r="V17" s="313" t="str">
        <f t="shared" si="0"/>
        <v/>
      </c>
      <c r="X17" s="314" t="s">
        <v>739</v>
      </c>
    </row>
    <row r="18" spans="1:24" s="208" customFormat="1" ht="50.25" hidden="1" customHeight="1" x14ac:dyDescent="0.2">
      <c r="A18" s="207"/>
      <c r="B18" s="305"/>
      <c r="C18" s="321" t="s">
        <v>750</v>
      </c>
      <c r="D18" s="307"/>
      <c r="E18" s="308"/>
      <c r="F18" s="308"/>
      <c r="G18" s="308"/>
      <c r="H18" s="308"/>
      <c r="I18" s="308"/>
      <c r="J18" s="308"/>
      <c r="K18" s="308"/>
      <c r="L18" s="308"/>
      <c r="M18" s="302" t="s">
        <v>653</v>
      </c>
      <c r="N18" s="301" t="s">
        <v>376</v>
      </c>
      <c r="O18" s="320"/>
      <c r="P18" s="310"/>
      <c r="Q18" s="310"/>
      <c r="R18" s="311"/>
      <c r="S18" s="311"/>
      <c r="T18" s="316"/>
      <c r="U18" s="312"/>
      <c r="V18" s="313" t="str">
        <f t="shared" si="0"/>
        <v/>
      </c>
      <c r="X18" s="314" t="s">
        <v>740</v>
      </c>
    </row>
    <row r="19" spans="1:24" s="208" customFormat="1" ht="115.5" customHeight="1" x14ac:dyDescent="0.2">
      <c r="A19" s="207"/>
      <c r="B19" s="305"/>
      <c r="C19" s="317" t="s">
        <v>754</v>
      </c>
      <c r="D19" s="307"/>
      <c r="E19" s="308"/>
      <c r="F19" s="308"/>
      <c r="G19" s="308"/>
      <c r="H19" s="308"/>
      <c r="I19" s="308"/>
      <c r="J19" s="308"/>
      <c r="K19" s="308"/>
      <c r="L19" s="308"/>
      <c r="M19" s="369" t="s">
        <v>812</v>
      </c>
      <c r="N19" s="299" t="s">
        <v>751</v>
      </c>
      <c r="O19" s="370">
        <v>43739</v>
      </c>
      <c r="P19" s="310" t="s">
        <v>811</v>
      </c>
      <c r="Q19" s="310"/>
      <c r="R19" s="311"/>
      <c r="S19" s="311"/>
      <c r="T19" s="316"/>
      <c r="U19" s="312"/>
      <c r="V19" s="313" t="str">
        <f t="shared" si="0"/>
        <v/>
      </c>
      <c r="X19" s="314" t="s">
        <v>741</v>
      </c>
    </row>
    <row r="20" spans="1:24" s="208" customFormat="1" ht="116.25" customHeight="1" x14ac:dyDescent="0.2">
      <c r="A20" s="207"/>
      <c r="B20" s="305"/>
      <c r="C20" s="317" t="s">
        <v>755</v>
      </c>
      <c r="D20" s="307"/>
      <c r="E20" s="308"/>
      <c r="F20" s="308"/>
      <c r="G20" s="308"/>
      <c r="H20" s="308"/>
      <c r="I20" s="308"/>
      <c r="J20" s="308"/>
      <c r="K20" s="308"/>
      <c r="L20" s="308"/>
      <c r="M20" s="369" t="s">
        <v>815</v>
      </c>
      <c r="N20" s="299" t="s">
        <v>751</v>
      </c>
      <c r="O20" s="370">
        <v>43769</v>
      </c>
      <c r="P20" s="310"/>
      <c r="Q20" s="310"/>
      <c r="R20" s="311"/>
      <c r="S20" s="311"/>
      <c r="T20" s="309"/>
      <c r="U20" s="312"/>
      <c r="V20" s="313" t="str">
        <f t="shared" si="0"/>
        <v/>
      </c>
      <c r="X20" s="314" t="s">
        <v>742</v>
      </c>
    </row>
    <row r="21" spans="1:24" s="208" customFormat="1" ht="186.75" customHeight="1" x14ac:dyDescent="0.2">
      <c r="A21" s="207"/>
      <c r="B21" s="305"/>
      <c r="C21" s="317" t="s">
        <v>756</v>
      </c>
      <c r="D21" s="307"/>
      <c r="E21" s="308"/>
      <c r="F21" s="308"/>
      <c r="G21" s="308"/>
      <c r="H21" s="308"/>
      <c r="I21" s="308"/>
      <c r="J21" s="308"/>
      <c r="K21" s="308"/>
      <c r="L21" s="308"/>
      <c r="M21" s="371" t="s">
        <v>814</v>
      </c>
      <c r="N21" s="299" t="s">
        <v>752</v>
      </c>
      <c r="O21" s="370">
        <v>43830</v>
      </c>
      <c r="P21" s="310"/>
      <c r="Q21" s="310"/>
      <c r="R21" s="311"/>
      <c r="S21" s="311"/>
      <c r="T21" s="309"/>
      <c r="U21" s="312"/>
      <c r="V21" s="313" t="str">
        <f t="shared" si="0"/>
        <v/>
      </c>
      <c r="X21" s="314" t="s">
        <v>735</v>
      </c>
    </row>
    <row r="22" spans="1:24" s="208" customFormat="1" ht="67.5" hidden="1" customHeight="1" x14ac:dyDescent="0.2">
      <c r="A22" s="207"/>
      <c r="B22" s="305"/>
      <c r="C22" s="317" t="s">
        <v>757</v>
      </c>
      <c r="D22" s="307"/>
      <c r="E22" s="308"/>
      <c r="F22" s="308"/>
      <c r="G22" s="308"/>
      <c r="H22" s="308"/>
      <c r="I22" s="308"/>
      <c r="J22" s="308"/>
      <c r="K22" s="308"/>
      <c r="L22" s="308"/>
      <c r="M22" s="302" t="s">
        <v>667</v>
      </c>
      <c r="N22" s="299" t="s">
        <v>753</v>
      </c>
      <c r="O22" s="320"/>
      <c r="P22" s="310"/>
      <c r="Q22" s="310"/>
      <c r="R22" s="311"/>
      <c r="S22" s="311"/>
      <c r="T22" s="316"/>
      <c r="U22" s="312"/>
      <c r="V22" s="313" t="str">
        <f t="shared" si="0"/>
        <v/>
      </c>
    </row>
    <row r="23" spans="1:24" s="208" customFormat="1" ht="146.25" customHeight="1" x14ac:dyDescent="0.2">
      <c r="A23" s="207"/>
      <c r="B23" s="305"/>
      <c r="C23" s="321" t="s">
        <v>758</v>
      </c>
      <c r="D23" s="307"/>
      <c r="E23" s="308"/>
      <c r="F23" s="308"/>
      <c r="G23" s="308"/>
      <c r="H23" s="308"/>
      <c r="I23" s="308"/>
      <c r="J23" s="308"/>
      <c r="K23" s="308"/>
      <c r="L23" s="308"/>
      <c r="M23" s="369" t="s">
        <v>813</v>
      </c>
      <c r="N23" s="299" t="s">
        <v>752</v>
      </c>
      <c r="O23" s="370">
        <v>43706</v>
      </c>
      <c r="P23" s="310"/>
      <c r="Q23" s="310"/>
      <c r="R23" s="311"/>
      <c r="S23" s="311"/>
      <c r="T23" s="309"/>
      <c r="U23" s="312"/>
      <c r="V23" s="313" t="str">
        <f t="shared" si="0"/>
        <v/>
      </c>
    </row>
    <row r="24" spans="1:24" s="208" customFormat="1" ht="76.5" customHeight="1" x14ac:dyDescent="0.2">
      <c r="A24" s="207"/>
      <c r="B24" s="305"/>
      <c r="C24" s="317" t="s">
        <v>759</v>
      </c>
      <c r="D24" s="307"/>
      <c r="E24" s="308"/>
      <c r="F24" s="308"/>
      <c r="G24" s="308"/>
      <c r="H24" s="308"/>
      <c r="I24" s="308"/>
      <c r="J24" s="308"/>
      <c r="K24" s="308"/>
      <c r="L24" s="308"/>
      <c r="M24" s="372" t="s">
        <v>674</v>
      </c>
      <c r="N24" s="299" t="s">
        <v>751</v>
      </c>
      <c r="O24" s="370">
        <v>43706</v>
      </c>
      <c r="P24" s="310"/>
      <c r="Q24" s="310"/>
      <c r="R24" s="311"/>
      <c r="S24" s="311"/>
      <c r="T24" s="309"/>
      <c r="U24" s="312"/>
      <c r="V24" s="313" t="str">
        <f t="shared" si="0"/>
        <v/>
      </c>
    </row>
    <row r="25" spans="1:24" s="208" customFormat="1" ht="81" customHeight="1" x14ac:dyDescent="0.2">
      <c r="A25" s="207"/>
      <c r="B25" s="305"/>
      <c r="C25" s="317" t="s">
        <v>760</v>
      </c>
      <c r="D25" s="307"/>
      <c r="E25" s="308"/>
      <c r="F25" s="308"/>
      <c r="G25" s="308"/>
      <c r="H25" s="308"/>
      <c r="I25" s="308"/>
      <c r="J25" s="308"/>
      <c r="K25" s="308"/>
      <c r="L25" s="308"/>
      <c r="M25" s="372" t="s">
        <v>549</v>
      </c>
      <c r="N25" s="299" t="s">
        <v>751</v>
      </c>
      <c r="O25" s="368">
        <v>43769</v>
      </c>
      <c r="P25" s="310"/>
      <c r="Q25" s="310"/>
      <c r="R25" s="311"/>
      <c r="S25" s="311"/>
      <c r="T25" s="309"/>
      <c r="U25" s="312"/>
      <c r="V25" s="313" t="str">
        <f t="shared" si="0"/>
        <v/>
      </c>
    </row>
    <row r="26" spans="1:24" s="208" customFormat="1" ht="56.25" hidden="1" customHeight="1" x14ac:dyDescent="0.2">
      <c r="A26" s="207"/>
      <c r="B26" s="322"/>
      <c r="C26" s="317" t="s">
        <v>761</v>
      </c>
      <c r="D26" s="307"/>
      <c r="E26" s="308"/>
      <c r="F26" s="308"/>
      <c r="G26" s="308"/>
      <c r="H26" s="308"/>
      <c r="I26" s="308"/>
      <c r="J26" s="308"/>
      <c r="K26" s="308"/>
      <c r="L26" s="308"/>
      <c r="M26" s="292" t="s">
        <v>550</v>
      </c>
      <c r="N26" s="281" t="s">
        <v>762</v>
      </c>
      <c r="O26" s="320"/>
      <c r="P26" s="310"/>
      <c r="Q26" s="310"/>
      <c r="R26" s="311"/>
      <c r="S26" s="311"/>
      <c r="T26" s="316"/>
      <c r="U26" s="312"/>
      <c r="V26" s="313" t="str">
        <f t="shared" si="0"/>
        <v/>
      </c>
    </row>
    <row r="27" spans="1:24" s="208" customFormat="1" ht="84" hidden="1" customHeight="1" x14ac:dyDescent="0.2">
      <c r="A27" s="207"/>
      <c r="B27" s="322"/>
      <c r="C27" s="317" t="s">
        <v>765</v>
      </c>
      <c r="D27" s="307"/>
      <c r="E27" s="308"/>
      <c r="F27" s="308"/>
      <c r="G27" s="308"/>
      <c r="H27" s="308"/>
      <c r="I27" s="308"/>
      <c r="J27" s="308"/>
      <c r="K27" s="308"/>
      <c r="L27" s="308"/>
      <c r="M27" s="293" t="s">
        <v>551</v>
      </c>
      <c r="N27" s="299" t="s">
        <v>763</v>
      </c>
      <c r="O27" s="320"/>
      <c r="P27" s="310"/>
      <c r="Q27" s="310"/>
      <c r="R27" s="311"/>
      <c r="S27" s="311"/>
      <c r="T27" s="309"/>
      <c r="U27" s="312"/>
      <c r="V27" s="313" t="str">
        <f t="shared" si="0"/>
        <v/>
      </c>
    </row>
    <row r="28" spans="1:24" s="208" customFormat="1" ht="86.25" hidden="1" customHeight="1" x14ac:dyDescent="0.2">
      <c r="A28" s="207"/>
      <c r="B28" s="322"/>
      <c r="C28" s="317" t="s">
        <v>766</v>
      </c>
      <c r="D28" s="307"/>
      <c r="E28" s="308"/>
      <c r="F28" s="308"/>
      <c r="G28" s="308"/>
      <c r="H28" s="308"/>
      <c r="I28" s="308"/>
      <c r="J28" s="308"/>
      <c r="K28" s="308"/>
      <c r="L28" s="308"/>
      <c r="M28" s="300" t="s">
        <v>553</v>
      </c>
      <c r="N28" s="299" t="s">
        <v>764</v>
      </c>
      <c r="O28" s="323"/>
      <c r="P28" s="310"/>
      <c r="Q28" s="310"/>
      <c r="R28" s="311"/>
      <c r="S28" s="311"/>
      <c r="T28" s="309"/>
      <c r="U28" s="312"/>
      <c r="V28" s="313" t="str">
        <f t="shared" si="0"/>
        <v/>
      </c>
    </row>
    <row r="29" spans="1:24" s="208" customFormat="1" ht="87" hidden="1" customHeight="1" x14ac:dyDescent="0.2">
      <c r="A29" s="207"/>
      <c r="B29" s="322"/>
      <c r="C29" s="317" t="s">
        <v>769</v>
      </c>
      <c r="D29" s="307"/>
      <c r="E29" s="308"/>
      <c r="F29" s="308"/>
      <c r="G29" s="308"/>
      <c r="H29" s="308"/>
      <c r="I29" s="308"/>
      <c r="J29" s="308"/>
      <c r="K29" s="308"/>
      <c r="L29" s="308"/>
      <c r="M29" s="299" t="s">
        <v>682</v>
      </c>
      <c r="N29" s="301" t="s">
        <v>768</v>
      </c>
      <c r="O29" s="323"/>
      <c r="P29" s="310"/>
      <c r="Q29" s="310"/>
      <c r="R29" s="311"/>
      <c r="S29" s="311"/>
      <c r="T29" s="316"/>
      <c r="U29" s="312"/>
      <c r="V29" s="313" t="str">
        <f t="shared" si="0"/>
        <v/>
      </c>
    </row>
    <row r="30" spans="1:24" s="208" customFormat="1" ht="136.5" hidden="1" customHeight="1" x14ac:dyDescent="0.2">
      <c r="A30" s="207"/>
      <c r="B30" s="322"/>
      <c r="C30" s="317" t="s">
        <v>771</v>
      </c>
      <c r="D30" s="307"/>
      <c r="E30" s="308"/>
      <c r="F30" s="308"/>
      <c r="G30" s="308"/>
      <c r="H30" s="308"/>
      <c r="I30" s="308"/>
      <c r="J30" s="308"/>
      <c r="K30" s="308"/>
      <c r="L30" s="308"/>
      <c r="M30" s="214" t="s">
        <v>556</v>
      </c>
      <c r="N30" s="301" t="s">
        <v>381</v>
      </c>
      <c r="O30" s="323"/>
      <c r="P30" s="310"/>
      <c r="Q30" s="310"/>
      <c r="R30" s="311"/>
      <c r="S30" s="311"/>
      <c r="T30" s="309"/>
      <c r="U30" s="312"/>
      <c r="V30" s="313" t="str">
        <f t="shared" si="0"/>
        <v/>
      </c>
    </row>
    <row r="31" spans="1:24" s="208" customFormat="1" ht="136.5" hidden="1" customHeight="1" x14ac:dyDescent="0.2">
      <c r="A31" s="207"/>
      <c r="B31" s="322"/>
      <c r="C31" s="317" t="s">
        <v>808</v>
      </c>
      <c r="D31" s="307"/>
      <c r="E31" s="308"/>
      <c r="F31" s="308"/>
      <c r="G31" s="308"/>
      <c r="H31" s="308"/>
      <c r="I31" s="308"/>
      <c r="J31" s="308"/>
      <c r="K31" s="308"/>
      <c r="L31" s="308"/>
      <c r="M31" s="358" t="s">
        <v>557</v>
      </c>
      <c r="N31" s="354" t="s">
        <v>772</v>
      </c>
      <c r="O31" s="323"/>
      <c r="P31" s="310"/>
      <c r="Q31" s="310"/>
      <c r="R31" s="311"/>
      <c r="S31" s="311"/>
      <c r="T31" s="309"/>
      <c r="U31" s="312"/>
      <c r="V31" s="313"/>
    </row>
    <row r="32" spans="1:24" s="208" customFormat="1" ht="136.5" hidden="1" customHeight="1" x14ac:dyDescent="0.2">
      <c r="A32" s="207"/>
      <c r="B32" s="322"/>
      <c r="C32" s="317" t="s">
        <v>809</v>
      </c>
      <c r="D32" s="307"/>
      <c r="E32" s="308"/>
      <c r="F32" s="308"/>
      <c r="G32" s="308"/>
      <c r="H32" s="308"/>
      <c r="I32" s="308"/>
      <c r="J32" s="308"/>
      <c r="K32" s="308"/>
      <c r="L32" s="308"/>
      <c r="M32" s="262" t="s">
        <v>559</v>
      </c>
      <c r="N32" s="354" t="s">
        <v>776</v>
      </c>
      <c r="O32" s="323"/>
      <c r="P32" s="310"/>
      <c r="Q32" s="310"/>
      <c r="R32" s="311"/>
      <c r="S32" s="311"/>
      <c r="T32" s="309"/>
      <c r="U32" s="312"/>
      <c r="V32" s="313"/>
    </row>
    <row r="33" spans="1:22" s="208" customFormat="1" ht="130.5" hidden="1" customHeight="1" x14ac:dyDescent="0.2">
      <c r="A33" s="207"/>
      <c r="B33" s="322"/>
      <c r="C33" s="317" t="s">
        <v>773</v>
      </c>
      <c r="D33" s="307"/>
      <c r="E33" s="308"/>
      <c r="F33" s="308"/>
      <c r="G33" s="308"/>
      <c r="H33" s="308"/>
      <c r="I33" s="308"/>
      <c r="J33" s="308"/>
      <c r="K33" s="308"/>
      <c r="L33" s="308"/>
      <c r="M33" s="263" t="s">
        <v>564</v>
      </c>
      <c r="N33" s="301" t="s">
        <v>768</v>
      </c>
      <c r="O33" s="323"/>
      <c r="P33" s="310"/>
      <c r="Q33" s="310"/>
      <c r="R33" s="311"/>
      <c r="S33" s="311"/>
      <c r="T33" s="309"/>
      <c r="U33" s="312"/>
      <c r="V33" s="313" t="str">
        <f t="shared" si="0"/>
        <v/>
      </c>
    </row>
    <row r="34" spans="1:22" s="208" customFormat="1" ht="109.5" hidden="1" customHeight="1" x14ac:dyDescent="0.2">
      <c r="A34" s="207"/>
      <c r="B34" s="322"/>
      <c r="C34" s="321" t="s">
        <v>775</v>
      </c>
      <c r="D34" s="307"/>
      <c r="E34" s="308"/>
      <c r="F34" s="308"/>
      <c r="G34" s="308"/>
      <c r="H34" s="308"/>
      <c r="I34" s="308"/>
      <c r="J34" s="308"/>
      <c r="K34" s="308"/>
      <c r="L34" s="308"/>
      <c r="M34" s="214" t="s">
        <v>568</v>
      </c>
      <c r="N34" s="299" t="s">
        <v>774</v>
      </c>
      <c r="O34" s="323"/>
      <c r="P34" s="310"/>
      <c r="Q34" s="310"/>
      <c r="R34" s="311"/>
      <c r="S34" s="311"/>
      <c r="T34" s="316"/>
      <c r="U34" s="312"/>
      <c r="V34" s="313" t="str">
        <f t="shared" si="0"/>
        <v/>
      </c>
    </row>
    <row r="35" spans="1:22" s="208" customFormat="1" ht="92.25" hidden="1" customHeight="1" x14ac:dyDescent="0.2">
      <c r="A35" s="207"/>
      <c r="B35" s="322"/>
      <c r="C35" s="317" t="s">
        <v>777</v>
      </c>
      <c r="D35" s="307"/>
      <c r="E35" s="308"/>
      <c r="F35" s="308"/>
      <c r="G35" s="308"/>
      <c r="H35" s="308"/>
      <c r="I35" s="308"/>
      <c r="J35" s="308"/>
      <c r="K35" s="308"/>
      <c r="L35" s="308"/>
      <c r="M35" s="214" t="s">
        <v>575</v>
      </c>
      <c r="N35" s="299" t="s">
        <v>776</v>
      </c>
      <c r="O35" s="323"/>
      <c r="P35" s="310"/>
      <c r="Q35" s="310"/>
      <c r="R35" s="311"/>
      <c r="S35" s="311"/>
      <c r="T35" s="309"/>
      <c r="U35" s="312"/>
      <c r="V35" s="313" t="str">
        <f t="shared" si="0"/>
        <v/>
      </c>
    </row>
    <row r="36" spans="1:22" s="208" customFormat="1" ht="215.25" customHeight="1" x14ac:dyDescent="0.2">
      <c r="A36" s="207"/>
      <c r="B36" s="322"/>
      <c r="C36" s="317" t="s">
        <v>778</v>
      </c>
      <c r="D36" s="307"/>
      <c r="E36" s="308"/>
      <c r="F36" s="308"/>
      <c r="G36" s="308"/>
      <c r="H36" s="308"/>
      <c r="I36" s="308"/>
      <c r="J36" s="308"/>
      <c r="K36" s="308"/>
      <c r="L36" s="308"/>
      <c r="M36" s="373" t="s">
        <v>586</v>
      </c>
      <c r="N36" s="299" t="s">
        <v>751</v>
      </c>
      <c r="O36" s="368">
        <v>43769</v>
      </c>
      <c r="P36" s="310"/>
      <c r="Q36" s="310"/>
      <c r="R36" s="311"/>
      <c r="S36" s="311"/>
      <c r="T36" s="309"/>
      <c r="U36" s="312"/>
      <c r="V36" s="313" t="str">
        <f t="shared" si="0"/>
        <v/>
      </c>
    </row>
    <row r="37" spans="1:22" s="208" customFormat="1" ht="138" customHeight="1" x14ac:dyDescent="0.2">
      <c r="A37" s="207"/>
      <c r="B37" s="322"/>
      <c r="C37" s="321" t="s">
        <v>781</v>
      </c>
      <c r="D37" s="307"/>
      <c r="E37" s="308"/>
      <c r="F37" s="308"/>
      <c r="G37" s="308"/>
      <c r="H37" s="308"/>
      <c r="I37" s="308"/>
      <c r="J37" s="308"/>
      <c r="K37" s="308"/>
      <c r="L37" s="308"/>
      <c r="M37" s="374" t="s">
        <v>582</v>
      </c>
      <c r="N37" s="351" t="s">
        <v>751</v>
      </c>
      <c r="O37" s="368">
        <v>43769</v>
      </c>
      <c r="P37" s="310"/>
      <c r="Q37" s="310"/>
      <c r="R37" s="311"/>
      <c r="S37" s="311"/>
      <c r="T37" s="316"/>
      <c r="U37" s="312"/>
      <c r="V37" s="313" t="str">
        <f t="shared" si="0"/>
        <v/>
      </c>
    </row>
    <row r="38" spans="1:22" s="208" customFormat="1" ht="48.75" hidden="1" customHeight="1" x14ac:dyDescent="0.2">
      <c r="A38" s="207"/>
      <c r="B38" s="322"/>
      <c r="C38" s="321" t="s">
        <v>782</v>
      </c>
      <c r="D38" s="307"/>
      <c r="E38" s="308"/>
      <c r="F38" s="308"/>
      <c r="G38" s="308"/>
      <c r="H38" s="308"/>
      <c r="I38" s="308"/>
      <c r="J38" s="308"/>
      <c r="K38" s="308"/>
      <c r="L38" s="308"/>
      <c r="M38" s="353" t="s">
        <v>579</v>
      </c>
      <c r="N38" s="351" t="s">
        <v>779</v>
      </c>
      <c r="O38" s="324"/>
      <c r="P38" s="310"/>
      <c r="Q38" s="310"/>
      <c r="R38" s="311"/>
      <c r="S38" s="311"/>
      <c r="T38" s="309"/>
      <c r="U38" s="312"/>
      <c r="V38" s="313" t="str">
        <f t="shared" si="0"/>
        <v/>
      </c>
    </row>
    <row r="39" spans="1:22" s="208" customFormat="1" ht="89.25" hidden="1" customHeight="1" x14ac:dyDescent="0.2">
      <c r="A39" s="207"/>
      <c r="B39" s="322"/>
      <c r="C39" s="317" t="s">
        <v>783</v>
      </c>
      <c r="D39" s="307"/>
      <c r="E39" s="308"/>
      <c r="F39" s="308"/>
      <c r="G39" s="308"/>
      <c r="H39" s="308"/>
      <c r="I39" s="308"/>
      <c r="J39" s="308"/>
      <c r="K39" s="308"/>
      <c r="L39" s="308"/>
      <c r="M39" s="353" t="s">
        <v>593</v>
      </c>
      <c r="N39" s="351" t="s">
        <v>780</v>
      </c>
      <c r="O39" s="324"/>
      <c r="P39" s="310"/>
      <c r="Q39" s="310"/>
      <c r="R39" s="311"/>
      <c r="S39" s="311"/>
      <c r="T39" s="309"/>
      <c r="U39" s="312"/>
      <c r="V39" s="313" t="str">
        <f t="shared" si="0"/>
        <v/>
      </c>
    </row>
    <row r="40" spans="1:22" s="208" customFormat="1" ht="92.25" hidden="1" customHeight="1" x14ac:dyDescent="0.2">
      <c r="A40" s="207"/>
      <c r="B40" s="322"/>
      <c r="C40" s="317" t="s">
        <v>785</v>
      </c>
      <c r="D40" s="307"/>
      <c r="E40" s="308"/>
      <c r="F40" s="308"/>
      <c r="G40" s="308"/>
      <c r="H40" s="308"/>
      <c r="I40" s="308"/>
      <c r="J40" s="308"/>
      <c r="K40" s="308"/>
      <c r="L40" s="308"/>
      <c r="M40" s="351" t="s">
        <v>602</v>
      </c>
      <c r="N40" s="351" t="s">
        <v>784</v>
      </c>
      <c r="O40" s="325"/>
      <c r="P40" s="310"/>
      <c r="Q40" s="310"/>
      <c r="R40" s="311"/>
      <c r="S40" s="311"/>
      <c r="T40" s="316"/>
      <c r="U40" s="312"/>
      <c r="V40" s="313" t="str">
        <f t="shared" si="0"/>
        <v/>
      </c>
    </row>
    <row r="41" spans="1:22" s="208" customFormat="1" ht="139.5" customHeight="1" x14ac:dyDescent="0.2">
      <c r="A41" s="207"/>
      <c r="B41" s="322"/>
      <c r="C41" s="317" t="s">
        <v>786</v>
      </c>
      <c r="D41" s="307"/>
      <c r="E41" s="308"/>
      <c r="F41" s="308"/>
      <c r="G41" s="308"/>
      <c r="H41" s="308"/>
      <c r="I41" s="308"/>
      <c r="J41" s="308"/>
      <c r="K41" s="308"/>
      <c r="L41" s="308"/>
      <c r="M41" s="371" t="s">
        <v>603</v>
      </c>
      <c r="N41" s="352" t="s">
        <v>719</v>
      </c>
      <c r="O41" s="368">
        <v>43769</v>
      </c>
      <c r="P41" s="310"/>
      <c r="Q41" s="310"/>
      <c r="R41" s="311"/>
      <c r="S41" s="311"/>
      <c r="T41" s="309"/>
      <c r="U41" s="312"/>
      <c r="V41" s="313" t="str">
        <f t="shared" si="0"/>
        <v/>
      </c>
    </row>
    <row r="42" spans="1:22" s="208" customFormat="1" ht="132.75" customHeight="1" x14ac:dyDescent="0.2">
      <c r="A42" s="207"/>
      <c r="B42" s="322"/>
      <c r="C42" s="317" t="s">
        <v>787</v>
      </c>
      <c r="D42" s="307"/>
      <c r="E42" s="308"/>
      <c r="F42" s="308"/>
      <c r="G42" s="308"/>
      <c r="H42" s="308"/>
      <c r="I42" s="308"/>
      <c r="J42" s="308"/>
      <c r="K42" s="308"/>
      <c r="L42" s="308"/>
      <c r="M42" s="371" t="s">
        <v>597</v>
      </c>
      <c r="N42" s="351" t="s">
        <v>751</v>
      </c>
      <c r="O42" s="368">
        <v>43769</v>
      </c>
      <c r="P42" s="310"/>
      <c r="Q42" s="310"/>
      <c r="R42" s="311"/>
      <c r="S42" s="311"/>
      <c r="T42" s="309"/>
      <c r="U42" s="312"/>
      <c r="V42" s="313" t="str">
        <f t="shared" si="0"/>
        <v/>
      </c>
    </row>
    <row r="43" spans="1:22" s="208" customFormat="1" ht="77.25" hidden="1" customHeight="1" x14ac:dyDescent="0.2">
      <c r="A43" s="207"/>
      <c r="B43" s="322"/>
      <c r="C43" s="321" t="s">
        <v>788</v>
      </c>
      <c r="D43" s="307"/>
      <c r="E43" s="308"/>
      <c r="F43" s="308"/>
      <c r="G43" s="308"/>
      <c r="H43" s="308"/>
      <c r="I43" s="308"/>
      <c r="J43" s="308"/>
      <c r="K43" s="308"/>
      <c r="L43" s="308"/>
      <c r="M43" s="351" t="s">
        <v>604</v>
      </c>
      <c r="N43" s="352" t="s">
        <v>381</v>
      </c>
      <c r="O43" s="324"/>
      <c r="P43" s="310"/>
      <c r="Q43" s="310"/>
      <c r="R43" s="311"/>
      <c r="S43" s="311"/>
      <c r="T43" s="316"/>
      <c r="U43" s="312"/>
      <c r="V43" s="313" t="str">
        <f t="shared" si="0"/>
        <v/>
      </c>
    </row>
    <row r="44" spans="1:22" s="208" customFormat="1" ht="81" hidden="1" customHeight="1" x14ac:dyDescent="0.2">
      <c r="A44" s="207"/>
      <c r="B44" s="322"/>
      <c r="C44" s="317" t="s">
        <v>792</v>
      </c>
      <c r="D44" s="307"/>
      <c r="E44" s="308"/>
      <c r="F44" s="308"/>
      <c r="G44" s="308"/>
      <c r="H44" s="308"/>
      <c r="I44" s="308"/>
      <c r="J44" s="308"/>
      <c r="K44" s="308"/>
      <c r="L44" s="308"/>
      <c r="M44" s="354" t="s">
        <v>599</v>
      </c>
      <c r="N44" s="354" t="s">
        <v>789</v>
      </c>
      <c r="O44" s="323"/>
      <c r="P44" s="310"/>
      <c r="Q44" s="310"/>
      <c r="R44" s="311"/>
      <c r="S44" s="311"/>
      <c r="T44" s="309"/>
      <c r="U44" s="312"/>
      <c r="V44" s="313" t="str">
        <f t="shared" si="0"/>
        <v/>
      </c>
    </row>
    <row r="45" spans="1:22" s="208" customFormat="1" ht="81.75" hidden="1" customHeight="1" x14ac:dyDescent="0.2">
      <c r="A45" s="207"/>
      <c r="B45" s="322"/>
      <c r="C45" s="317" t="s">
        <v>795</v>
      </c>
      <c r="D45" s="307"/>
      <c r="E45" s="308"/>
      <c r="F45" s="308"/>
      <c r="G45" s="308"/>
      <c r="H45" s="308"/>
      <c r="I45" s="308"/>
      <c r="J45" s="308"/>
      <c r="K45" s="308"/>
      <c r="L45" s="308"/>
      <c r="M45" s="266" t="s">
        <v>608</v>
      </c>
      <c r="N45" s="355" t="s">
        <v>382</v>
      </c>
      <c r="O45" s="323"/>
      <c r="P45" s="310"/>
      <c r="Q45" s="310"/>
      <c r="R45" s="311"/>
      <c r="S45" s="311"/>
      <c r="T45" s="309"/>
      <c r="U45" s="312"/>
      <c r="V45" s="313" t="str">
        <f t="shared" si="0"/>
        <v/>
      </c>
    </row>
    <row r="46" spans="1:22" s="208" customFormat="1" ht="110.25" hidden="1" customHeight="1" x14ac:dyDescent="0.2">
      <c r="A46" s="207"/>
      <c r="B46" s="322"/>
      <c r="C46" s="317" t="s">
        <v>796</v>
      </c>
      <c r="D46" s="307"/>
      <c r="E46" s="308"/>
      <c r="F46" s="308"/>
      <c r="G46" s="308"/>
      <c r="H46" s="308"/>
      <c r="I46" s="308"/>
      <c r="J46" s="308"/>
      <c r="K46" s="308"/>
      <c r="L46" s="308"/>
      <c r="M46" s="354" t="s">
        <v>609</v>
      </c>
      <c r="N46" s="354" t="s">
        <v>793</v>
      </c>
      <c r="O46" s="323"/>
      <c r="P46" s="310"/>
      <c r="Q46" s="310"/>
      <c r="R46" s="311"/>
      <c r="S46" s="311"/>
      <c r="T46" s="316"/>
      <c r="U46" s="312"/>
      <c r="V46" s="313" t="str">
        <f t="shared" si="0"/>
        <v/>
      </c>
    </row>
    <row r="47" spans="1:22" s="208" customFormat="1" ht="75" hidden="1" customHeight="1" x14ac:dyDescent="0.2">
      <c r="A47" s="207"/>
      <c r="B47" s="322"/>
      <c r="C47" s="321" t="s">
        <v>797</v>
      </c>
      <c r="D47" s="307"/>
      <c r="E47" s="308"/>
      <c r="F47" s="308"/>
      <c r="G47" s="308"/>
      <c r="H47" s="308"/>
      <c r="I47" s="308"/>
      <c r="J47" s="308"/>
      <c r="K47" s="308"/>
      <c r="L47" s="308"/>
      <c r="M47" s="130" t="s">
        <v>613</v>
      </c>
      <c r="N47" s="355" t="s">
        <v>376</v>
      </c>
      <c r="O47" s="320"/>
      <c r="P47" s="310"/>
      <c r="Q47" s="310"/>
      <c r="R47" s="311"/>
      <c r="S47" s="311"/>
      <c r="T47" s="309"/>
      <c r="U47" s="312"/>
      <c r="V47" s="313" t="str">
        <f t="shared" si="0"/>
        <v/>
      </c>
    </row>
    <row r="48" spans="1:22" s="208" customFormat="1" ht="47.25" customHeight="1" x14ac:dyDescent="0.2">
      <c r="A48" s="207"/>
      <c r="B48" s="322"/>
      <c r="C48" s="205" t="s">
        <v>798</v>
      </c>
      <c r="D48" s="307"/>
      <c r="E48" s="308"/>
      <c r="F48" s="308"/>
      <c r="G48" s="308"/>
      <c r="H48" s="308"/>
      <c r="I48" s="308"/>
      <c r="J48" s="308"/>
      <c r="K48" s="308"/>
      <c r="L48" s="308"/>
      <c r="M48" s="356" t="s">
        <v>615</v>
      </c>
      <c r="N48" s="354" t="s">
        <v>790</v>
      </c>
      <c r="O48" s="375">
        <v>43706</v>
      </c>
      <c r="P48" s="310"/>
      <c r="Q48" s="310"/>
      <c r="R48" s="311"/>
      <c r="S48" s="311"/>
      <c r="T48" s="309"/>
      <c r="U48" s="312"/>
      <c r="V48" s="313" t="str">
        <f t="shared" si="0"/>
        <v/>
      </c>
    </row>
    <row r="49" spans="1:22" s="208" customFormat="1" ht="48.75" customHeight="1" x14ac:dyDescent="0.2">
      <c r="A49" s="207"/>
      <c r="B49" s="322"/>
      <c r="C49" s="205" t="s">
        <v>799</v>
      </c>
      <c r="D49" s="307"/>
      <c r="E49" s="308"/>
      <c r="F49" s="308"/>
      <c r="G49" s="308"/>
      <c r="H49" s="308"/>
      <c r="I49" s="308"/>
      <c r="J49" s="308"/>
      <c r="K49" s="308"/>
      <c r="L49" s="308"/>
      <c r="M49" s="356" t="s">
        <v>616</v>
      </c>
      <c r="N49" s="354" t="s">
        <v>751</v>
      </c>
      <c r="O49" s="375">
        <v>43706</v>
      </c>
      <c r="P49" s="310"/>
      <c r="Q49" s="310"/>
      <c r="R49" s="311"/>
      <c r="S49" s="311"/>
      <c r="T49" s="316"/>
      <c r="U49" s="312"/>
      <c r="V49" s="313" t="str">
        <f t="shared" si="0"/>
        <v/>
      </c>
    </row>
    <row r="50" spans="1:22" s="208" customFormat="1" ht="65.25" hidden="1" customHeight="1" x14ac:dyDescent="0.2">
      <c r="A50" s="207"/>
      <c r="B50" s="322"/>
      <c r="C50" s="205" t="s">
        <v>800</v>
      </c>
      <c r="D50" s="307"/>
      <c r="E50" s="308"/>
      <c r="F50" s="308"/>
      <c r="G50" s="308"/>
      <c r="H50" s="308"/>
      <c r="I50" s="308"/>
      <c r="J50" s="308"/>
      <c r="K50" s="308"/>
      <c r="L50" s="308"/>
      <c r="M50" s="356" t="s">
        <v>618</v>
      </c>
      <c r="N50" s="354" t="s">
        <v>791</v>
      </c>
      <c r="O50" s="328"/>
      <c r="P50" s="310"/>
      <c r="Q50" s="310"/>
      <c r="R50" s="311"/>
      <c r="S50" s="311"/>
      <c r="T50" s="309"/>
      <c r="U50" s="312"/>
      <c r="V50" s="313" t="str">
        <f t="shared" si="0"/>
        <v/>
      </c>
    </row>
    <row r="51" spans="1:22" s="208" customFormat="1" ht="59.25" hidden="1" customHeight="1" x14ac:dyDescent="0.2">
      <c r="A51" s="207"/>
      <c r="B51" s="322"/>
      <c r="C51" s="205" t="s">
        <v>801</v>
      </c>
      <c r="D51" s="307"/>
      <c r="E51" s="308"/>
      <c r="F51" s="308"/>
      <c r="G51" s="308"/>
      <c r="H51" s="308"/>
      <c r="I51" s="308"/>
      <c r="J51" s="308"/>
      <c r="K51" s="308"/>
      <c r="L51" s="308"/>
      <c r="M51" s="356" t="s">
        <v>620</v>
      </c>
      <c r="N51" s="355" t="s">
        <v>376</v>
      </c>
      <c r="O51" s="329"/>
      <c r="P51" s="310"/>
      <c r="Q51" s="310"/>
      <c r="R51" s="311"/>
      <c r="S51" s="311"/>
      <c r="T51" s="309"/>
      <c r="U51" s="312"/>
      <c r="V51" s="313" t="str">
        <f t="shared" si="0"/>
        <v/>
      </c>
    </row>
    <row r="52" spans="1:22" s="208" customFormat="1" ht="57" customHeight="1" x14ac:dyDescent="0.2">
      <c r="A52" s="207"/>
      <c r="B52" s="322"/>
      <c r="C52" s="330" t="s">
        <v>802</v>
      </c>
      <c r="D52" s="307"/>
      <c r="E52" s="308"/>
      <c r="F52" s="308"/>
      <c r="G52" s="308"/>
      <c r="H52" s="308"/>
      <c r="I52" s="308"/>
      <c r="J52" s="308"/>
      <c r="K52" s="308"/>
      <c r="L52" s="308"/>
      <c r="M52" s="356" t="s">
        <v>634</v>
      </c>
      <c r="N52" s="354" t="s">
        <v>790</v>
      </c>
      <c r="O52" s="375">
        <v>43706</v>
      </c>
      <c r="P52" s="310"/>
      <c r="Q52" s="310"/>
      <c r="R52" s="311"/>
      <c r="S52" s="311"/>
      <c r="T52" s="316"/>
      <c r="U52" s="312"/>
      <c r="V52" s="313" t="str">
        <f t="shared" si="0"/>
        <v/>
      </c>
    </row>
    <row r="53" spans="1:22" s="208" customFormat="1" ht="20.100000000000001" hidden="1" customHeight="1" x14ac:dyDescent="0.2">
      <c r="A53" s="207"/>
      <c r="B53" s="322"/>
      <c r="C53" s="330"/>
      <c r="D53" s="307"/>
      <c r="E53" s="308"/>
      <c r="F53" s="308"/>
      <c r="G53" s="308"/>
      <c r="H53" s="308"/>
      <c r="I53" s="308"/>
      <c r="J53" s="308"/>
      <c r="K53" s="308"/>
      <c r="L53" s="308"/>
      <c r="M53" s="318"/>
      <c r="N53" s="331"/>
      <c r="O53" s="329"/>
      <c r="P53" s="310"/>
      <c r="Q53" s="310"/>
      <c r="R53" s="311"/>
      <c r="S53" s="311"/>
      <c r="T53" s="309"/>
      <c r="U53" s="312"/>
      <c r="V53" s="313" t="str">
        <f t="shared" si="0"/>
        <v/>
      </c>
    </row>
    <row r="54" spans="1:22" s="208" customFormat="1" ht="20.100000000000001" hidden="1" customHeight="1" x14ac:dyDescent="0.2">
      <c r="A54" s="207"/>
      <c r="B54" s="322"/>
      <c r="C54" s="330"/>
      <c r="D54" s="307"/>
      <c r="E54" s="308"/>
      <c r="F54" s="308"/>
      <c r="G54" s="308"/>
      <c r="H54" s="308"/>
      <c r="I54" s="308"/>
      <c r="J54" s="308"/>
      <c r="K54" s="308"/>
      <c r="L54" s="308"/>
      <c r="M54" s="318"/>
      <c r="N54" s="331"/>
      <c r="O54" s="327"/>
      <c r="P54" s="310"/>
      <c r="Q54" s="310"/>
      <c r="R54" s="311"/>
      <c r="S54" s="311"/>
      <c r="T54" s="309"/>
      <c r="U54" s="312"/>
      <c r="V54" s="313" t="str">
        <f t="shared" si="0"/>
        <v/>
      </c>
    </row>
    <row r="55" spans="1:22" s="208" customFormat="1" ht="20.100000000000001" hidden="1" customHeight="1" x14ac:dyDescent="0.2">
      <c r="A55" s="207"/>
      <c r="B55" s="322"/>
      <c r="C55" s="330"/>
      <c r="D55" s="307"/>
      <c r="E55" s="308"/>
      <c r="F55" s="308"/>
      <c r="G55" s="308"/>
      <c r="H55" s="308"/>
      <c r="I55" s="308"/>
      <c r="J55" s="308"/>
      <c r="K55" s="308"/>
      <c r="L55" s="308"/>
      <c r="M55" s="318"/>
      <c r="N55" s="331"/>
      <c r="O55" s="329"/>
      <c r="P55" s="310"/>
      <c r="Q55" s="310"/>
      <c r="R55" s="311"/>
      <c r="S55" s="311"/>
      <c r="T55" s="316"/>
      <c r="U55" s="312"/>
      <c r="V55" s="313" t="str">
        <f t="shared" si="0"/>
        <v/>
      </c>
    </row>
    <row r="56" spans="1:22" s="208" customFormat="1" ht="20.100000000000001" hidden="1" customHeight="1" x14ac:dyDescent="0.2">
      <c r="A56" s="207"/>
      <c r="B56" s="322"/>
      <c r="C56" s="330"/>
      <c r="D56" s="307"/>
      <c r="E56" s="308"/>
      <c r="F56" s="308"/>
      <c r="G56" s="308"/>
      <c r="H56" s="308"/>
      <c r="I56" s="308"/>
      <c r="J56" s="308"/>
      <c r="K56" s="308"/>
      <c r="L56" s="308"/>
      <c r="M56" s="318"/>
      <c r="N56" s="331"/>
      <c r="O56" s="329"/>
      <c r="P56" s="310"/>
      <c r="Q56" s="310"/>
      <c r="R56" s="311"/>
      <c r="S56" s="311"/>
      <c r="T56" s="309"/>
      <c r="U56" s="312"/>
      <c r="V56" s="313" t="str">
        <f t="shared" si="0"/>
        <v/>
      </c>
    </row>
    <row r="57" spans="1:22" s="208" customFormat="1" ht="20.100000000000001" hidden="1" customHeight="1" x14ac:dyDescent="0.2">
      <c r="A57" s="207"/>
      <c r="B57" s="322"/>
      <c r="C57" s="205"/>
      <c r="D57" s="307"/>
      <c r="E57" s="308"/>
      <c r="F57" s="308"/>
      <c r="G57" s="308"/>
      <c r="H57" s="308"/>
      <c r="I57" s="308"/>
      <c r="J57" s="308"/>
      <c r="K57" s="308"/>
      <c r="L57" s="308"/>
      <c r="M57" s="318"/>
      <c r="N57" s="326"/>
      <c r="O57" s="327"/>
      <c r="P57" s="310"/>
      <c r="Q57" s="310"/>
      <c r="R57" s="311"/>
      <c r="S57" s="311"/>
      <c r="T57" s="309"/>
      <c r="U57" s="312"/>
      <c r="V57" s="313" t="str">
        <f t="shared" si="0"/>
        <v/>
      </c>
    </row>
    <row r="58" spans="1:22" s="208" customFormat="1" ht="20.100000000000001" hidden="1" customHeight="1" x14ac:dyDescent="0.2">
      <c r="A58" s="207"/>
      <c r="B58" s="322"/>
      <c r="C58" s="205"/>
      <c r="D58" s="307"/>
      <c r="E58" s="308"/>
      <c r="F58" s="308"/>
      <c r="G58" s="308"/>
      <c r="H58" s="308"/>
      <c r="I58" s="308"/>
      <c r="J58" s="308"/>
      <c r="K58" s="308"/>
      <c r="L58" s="308"/>
      <c r="M58" s="318"/>
      <c r="N58" s="326"/>
      <c r="O58" s="327"/>
      <c r="P58" s="310"/>
      <c r="Q58" s="310"/>
      <c r="R58" s="311"/>
      <c r="S58" s="311"/>
      <c r="T58" s="316"/>
      <c r="U58" s="312"/>
      <c r="V58" s="313" t="str">
        <f t="shared" si="0"/>
        <v/>
      </c>
    </row>
    <row r="59" spans="1:22" s="208" customFormat="1" ht="20.100000000000001" hidden="1" customHeight="1" x14ac:dyDescent="0.2">
      <c r="A59" s="207"/>
      <c r="B59" s="322"/>
      <c r="C59" s="205"/>
      <c r="D59" s="307"/>
      <c r="E59" s="308"/>
      <c r="F59" s="308"/>
      <c r="G59" s="308"/>
      <c r="H59" s="308"/>
      <c r="I59" s="308"/>
      <c r="J59" s="308"/>
      <c r="K59" s="308"/>
      <c r="L59" s="308"/>
      <c r="M59" s="318"/>
      <c r="N59" s="326"/>
      <c r="O59" s="327"/>
      <c r="P59" s="310"/>
      <c r="Q59" s="310"/>
      <c r="R59" s="311"/>
      <c r="S59" s="311"/>
      <c r="T59" s="309"/>
      <c r="U59" s="312"/>
      <c r="V59" s="313" t="str">
        <f t="shared" si="0"/>
        <v/>
      </c>
    </row>
    <row r="60" spans="1:22" s="208" customFormat="1" ht="20.100000000000001" hidden="1" customHeight="1" x14ac:dyDescent="0.2">
      <c r="A60" s="207"/>
      <c r="B60" s="322"/>
      <c r="C60" s="205"/>
      <c r="D60" s="307"/>
      <c r="E60" s="308"/>
      <c r="F60" s="308"/>
      <c r="G60" s="308"/>
      <c r="H60" s="308"/>
      <c r="I60" s="308"/>
      <c r="J60" s="308"/>
      <c r="K60" s="308"/>
      <c r="L60" s="308"/>
      <c r="M60" s="318"/>
      <c r="N60" s="326"/>
      <c r="O60" s="327"/>
      <c r="P60" s="310"/>
      <c r="Q60" s="310"/>
      <c r="R60" s="311"/>
      <c r="S60" s="311"/>
      <c r="T60" s="309"/>
      <c r="U60" s="312"/>
      <c r="V60" s="313" t="str">
        <f t="shared" si="0"/>
        <v/>
      </c>
    </row>
    <row r="61" spans="1:22" s="208" customFormat="1" ht="20.100000000000001" hidden="1" customHeight="1" x14ac:dyDescent="0.25">
      <c r="A61" s="207"/>
      <c r="B61" s="317"/>
      <c r="C61" s="317"/>
      <c r="D61" s="307"/>
      <c r="E61" s="308"/>
      <c r="F61" s="308"/>
      <c r="G61" s="308"/>
      <c r="H61" s="308"/>
      <c r="I61" s="308"/>
      <c r="J61" s="308"/>
      <c r="K61" s="308"/>
      <c r="L61" s="308"/>
      <c r="M61" s="318"/>
      <c r="N61" s="327"/>
      <c r="O61" s="17"/>
      <c r="P61" s="310"/>
      <c r="Q61" s="310"/>
      <c r="R61" s="311"/>
      <c r="S61" s="311"/>
      <c r="T61" s="316"/>
      <c r="U61" s="312"/>
      <c r="V61" s="313" t="str">
        <f t="shared" si="0"/>
        <v/>
      </c>
    </row>
    <row r="62" spans="1:22" s="208" customFormat="1" ht="20.100000000000001" hidden="1" customHeight="1" x14ac:dyDescent="0.25">
      <c r="A62" s="207"/>
      <c r="B62" s="317"/>
      <c r="C62" s="317"/>
      <c r="D62" s="307"/>
      <c r="E62" s="308"/>
      <c r="F62" s="308"/>
      <c r="G62" s="308"/>
      <c r="H62" s="308"/>
      <c r="I62" s="308"/>
      <c r="J62" s="308"/>
      <c r="K62" s="308"/>
      <c r="L62" s="308"/>
      <c r="M62" s="318"/>
      <c r="N62" s="327"/>
      <c r="O62" s="17"/>
      <c r="P62" s="310"/>
      <c r="Q62" s="310"/>
      <c r="R62" s="311"/>
      <c r="S62" s="311"/>
      <c r="T62" s="316"/>
      <c r="U62" s="312"/>
      <c r="V62" s="313" t="str">
        <f t="shared" si="0"/>
        <v/>
      </c>
    </row>
    <row r="63" spans="1:22" s="208" customFormat="1" ht="20.100000000000001" hidden="1" customHeight="1" x14ac:dyDescent="0.25">
      <c r="A63" s="207"/>
      <c r="B63" s="317"/>
      <c r="C63" s="317"/>
      <c r="D63" s="307"/>
      <c r="E63" s="308"/>
      <c r="F63" s="308"/>
      <c r="G63" s="308"/>
      <c r="H63" s="308"/>
      <c r="I63" s="308"/>
      <c r="J63" s="308"/>
      <c r="K63" s="308"/>
      <c r="L63" s="308"/>
      <c r="M63" s="318"/>
      <c r="N63" s="327"/>
      <c r="O63" s="17"/>
      <c r="P63" s="310"/>
      <c r="Q63" s="310"/>
      <c r="R63" s="311"/>
      <c r="S63" s="311"/>
      <c r="T63" s="316"/>
      <c r="U63" s="312"/>
      <c r="V63" s="313" t="str">
        <f t="shared" si="0"/>
        <v/>
      </c>
    </row>
    <row r="64" spans="1:22" s="208" customFormat="1" ht="20.100000000000001" hidden="1" customHeight="1" x14ac:dyDescent="0.25">
      <c r="A64" s="207"/>
      <c r="B64" s="317"/>
      <c r="C64" s="317"/>
      <c r="D64" s="307"/>
      <c r="E64" s="308"/>
      <c r="F64" s="308"/>
      <c r="G64" s="308"/>
      <c r="H64" s="308"/>
      <c r="I64" s="308"/>
      <c r="J64" s="308"/>
      <c r="K64" s="308"/>
      <c r="L64" s="308"/>
      <c r="M64" s="318"/>
      <c r="N64" s="327"/>
      <c r="O64" s="17"/>
      <c r="P64" s="310"/>
      <c r="Q64" s="310"/>
      <c r="R64" s="311"/>
      <c r="S64" s="311"/>
      <c r="T64" s="316"/>
      <c r="U64" s="312"/>
      <c r="V64" s="313" t="str">
        <f t="shared" si="0"/>
        <v/>
      </c>
    </row>
    <row r="65" spans="1:22" s="208" customFormat="1" ht="20.100000000000001" hidden="1" customHeight="1" x14ac:dyDescent="0.25">
      <c r="A65" s="207"/>
      <c r="B65" s="317"/>
      <c r="C65" s="317"/>
      <c r="D65" s="307"/>
      <c r="E65" s="308"/>
      <c r="F65" s="308"/>
      <c r="G65" s="308"/>
      <c r="H65" s="308"/>
      <c r="I65" s="308"/>
      <c r="J65" s="308"/>
      <c r="K65" s="308"/>
      <c r="L65" s="308"/>
      <c r="M65" s="318"/>
      <c r="N65" s="327"/>
      <c r="O65" s="17"/>
      <c r="P65" s="310"/>
      <c r="Q65" s="310"/>
      <c r="R65" s="311"/>
      <c r="S65" s="311"/>
      <c r="T65" s="316"/>
      <c r="U65" s="312"/>
      <c r="V65" s="313" t="str">
        <f t="shared" si="0"/>
        <v/>
      </c>
    </row>
    <row r="66" spans="1:22" s="208" customFormat="1" ht="20.100000000000001" hidden="1" customHeight="1" x14ac:dyDescent="0.25">
      <c r="A66" s="207"/>
      <c r="B66" s="317"/>
      <c r="C66" s="317"/>
      <c r="D66" s="307"/>
      <c r="E66" s="308"/>
      <c r="F66" s="308"/>
      <c r="G66" s="308"/>
      <c r="H66" s="308"/>
      <c r="I66" s="308"/>
      <c r="J66" s="308"/>
      <c r="K66" s="308"/>
      <c r="L66" s="308"/>
      <c r="M66" s="318"/>
      <c r="N66" s="327"/>
      <c r="O66" s="17"/>
      <c r="P66" s="310"/>
      <c r="Q66" s="310"/>
      <c r="R66" s="311"/>
      <c r="S66" s="311"/>
      <c r="T66" s="316"/>
      <c r="U66" s="312"/>
      <c r="V66" s="313"/>
    </row>
    <row r="67" spans="1:22" s="208" customFormat="1" ht="20.100000000000001" hidden="1" customHeight="1" x14ac:dyDescent="0.2">
      <c r="A67" s="207"/>
      <c r="B67" s="317"/>
      <c r="C67" s="317"/>
      <c r="D67" s="307"/>
      <c r="E67" s="308"/>
      <c r="F67" s="308"/>
      <c r="G67" s="308"/>
      <c r="H67" s="308"/>
      <c r="I67" s="308"/>
      <c r="J67" s="308"/>
      <c r="K67" s="308"/>
      <c r="L67" s="308"/>
      <c r="M67" s="318"/>
      <c r="N67" s="327"/>
      <c r="O67" s="329"/>
      <c r="P67" s="310"/>
      <c r="Q67" s="310"/>
      <c r="R67" s="311"/>
      <c r="S67" s="311"/>
      <c r="T67" s="316"/>
      <c r="U67" s="312"/>
      <c r="V67" s="313" t="str">
        <f t="shared" si="0"/>
        <v/>
      </c>
    </row>
    <row r="68" spans="1:22" s="208" customFormat="1" ht="20.100000000000001" hidden="1" customHeight="1" x14ac:dyDescent="0.2">
      <c r="A68" s="207"/>
      <c r="B68" s="317"/>
      <c r="C68" s="317"/>
      <c r="D68" s="307"/>
      <c r="E68" s="308"/>
      <c r="F68" s="308"/>
      <c r="G68" s="308"/>
      <c r="H68" s="308"/>
      <c r="I68" s="308"/>
      <c r="J68" s="308"/>
      <c r="K68" s="308"/>
      <c r="L68" s="308"/>
      <c r="M68" s="318"/>
      <c r="N68" s="327"/>
      <c r="O68" s="332"/>
      <c r="P68" s="310"/>
      <c r="Q68" s="310"/>
      <c r="R68" s="311"/>
      <c r="S68" s="311"/>
      <c r="T68" s="316"/>
      <c r="U68" s="312"/>
      <c r="V68" s="313" t="str">
        <f t="shared" si="0"/>
        <v/>
      </c>
    </row>
    <row r="69" spans="1:22" s="208" customFormat="1" ht="20.100000000000001" hidden="1" customHeight="1" x14ac:dyDescent="0.2">
      <c r="A69" s="207"/>
      <c r="B69" s="317"/>
      <c r="C69" s="317"/>
      <c r="D69" s="307"/>
      <c r="E69" s="308"/>
      <c r="F69" s="308"/>
      <c r="G69" s="308"/>
      <c r="H69" s="308"/>
      <c r="I69" s="308"/>
      <c r="J69" s="308"/>
      <c r="K69" s="308"/>
      <c r="L69" s="308"/>
      <c r="M69" s="318"/>
      <c r="N69" s="327"/>
      <c r="O69" s="332"/>
      <c r="P69" s="310"/>
      <c r="Q69" s="310"/>
      <c r="R69" s="311"/>
      <c r="S69" s="311"/>
      <c r="T69" s="316"/>
      <c r="U69" s="312"/>
      <c r="V69" s="313" t="str">
        <f t="shared" si="0"/>
        <v/>
      </c>
    </row>
    <row r="70" spans="1:22" s="208" customFormat="1" ht="20.100000000000001" hidden="1" customHeight="1" x14ac:dyDescent="0.2">
      <c r="A70" s="207"/>
      <c r="B70" s="317"/>
      <c r="C70" s="317"/>
      <c r="D70" s="307"/>
      <c r="E70" s="308"/>
      <c r="F70" s="308"/>
      <c r="G70" s="308"/>
      <c r="H70" s="308"/>
      <c r="I70" s="308"/>
      <c r="J70" s="308"/>
      <c r="K70" s="308"/>
      <c r="L70" s="308"/>
      <c r="M70" s="318"/>
      <c r="N70" s="327"/>
      <c r="O70" s="332"/>
      <c r="P70" s="310"/>
      <c r="Q70" s="310"/>
      <c r="R70" s="311"/>
      <c r="S70" s="311"/>
      <c r="T70" s="316"/>
      <c r="U70" s="312"/>
      <c r="V70" s="313" t="str">
        <f t="shared" si="0"/>
        <v/>
      </c>
    </row>
    <row r="71" spans="1:22" s="208" customFormat="1" ht="20.100000000000001" hidden="1" customHeight="1" x14ac:dyDescent="0.25">
      <c r="A71" s="207"/>
      <c r="B71" s="317"/>
      <c r="C71" s="317"/>
      <c r="D71" s="307"/>
      <c r="E71" s="308"/>
      <c r="F71" s="308"/>
      <c r="G71" s="308"/>
      <c r="H71" s="308"/>
      <c r="I71" s="308"/>
      <c r="J71" s="308"/>
      <c r="K71" s="308"/>
      <c r="L71" s="308"/>
      <c r="M71" s="318"/>
      <c r="N71" s="333"/>
      <c r="O71" s="332"/>
      <c r="P71" s="310"/>
      <c r="Q71" s="310"/>
      <c r="R71" s="311"/>
      <c r="S71" s="311"/>
      <c r="T71" s="316"/>
      <c r="U71" s="312"/>
      <c r="V71" s="313" t="str">
        <f t="shared" si="0"/>
        <v/>
      </c>
    </row>
    <row r="72" spans="1:22" s="208" customFormat="1" ht="20.100000000000001" hidden="1" customHeight="1" x14ac:dyDescent="0.25">
      <c r="A72" s="207"/>
      <c r="B72" s="317"/>
      <c r="C72" s="317"/>
      <c r="D72" s="307"/>
      <c r="E72" s="308"/>
      <c r="F72" s="308"/>
      <c r="G72" s="308"/>
      <c r="H72" s="308"/>
      <c r="I72" s="308"/>
      <c r="J72" s="308"/>
      <c r="K72" s="308"/>
      <c r="L72" s="308"/>
      <c r="M72" s="318"/>
      <c r="N72" s="333"/>
      <c r="O72" s="327"/>
      <c r="P72" s="310"/>
      <c r="Q72" s="310"/>
      <c r="R72" s="311"/>
      <c r="S72" s="311"/>
      <c r="T72" s="316"/>
      <c r="U72" s="312"/>
      <c r="V72" s="313" t="str">
        <f t="shared" si="0"/>
        <v/>
      </c>
    </row>
    <row r="73" spans="1:22" s="208" customFormat="1" ht="20.100000000000001" hidden="1" customHeight="1" x14ac:dyDescent="0.25">
      <c r="A73" s="207"/>
      <c r="B73" s="317"/>
      <c r="C73" s="321"/>
      <c r="D73" s="307"/>
      <c r="E73" s="308"/>
      <c r="F73" s="308"/>
      <c r="G73" s="308"/>
      <c r="H73" s="308"/>
      <c r="I73" s="308"/>
      <c r="J73" s="308"/>
      <c r="K73" s="308"/>
      <c r="L73" s="308"/>
      <c r="M73" s="318"/>
      <c r="N73" s="326"/>
      <c r="O73" s="17"/>
      <c r="P73" s="310"/>
      <c r="Q73" s="310"/>
      <c r="R73" s="311"/>
      <c r="S73" s="311"/>
      <c r="T73" s="316"/>
      <c r="U73" s="312"/>
      <c r="V73" s="313"/>
    </row>
    <row r="74" spans="1:22" s="208" customFormat="1" ht="20.100000000000001" hidden="1" customHeight="1" x14ac:dyDescent="0.25">
      <c r="A74" s="207"/>
      <c r="B74" s="317"/>
      <c r="C74" s="317"/>
      <c r="D74" s="307"/>
      <c r="E74" s="308"/>
      <c r="F74" s="308"/>
      <c r="G74" s="308"/>
      <c r="H74" s="308"/>
      <c r="I74" s="308"/>
      <c r="J74" s="308"/>
      <c r="K74" s="308"/>
      <c r="L74" s="308"/>
      <c r="M74" s="318"/>
      <c r="N74" s="333"/>
      <c r="O74" s="17"/>
      <c r="P74" s="310"/>
      <c r="Q74" s="310"/>
      <c r="R74" s="311"/>
      <c r="S74" s="311"/>
      <c r="T74" s="316"/>
      <c r="U74" s="312"/>
      <c r="V74" s="313" t="str">
        <f t="shared" ref="V74:V79" si="1">IF(B74="","",IF(U74="Atrazada",0,IF(U74="Cerrada",(P74-B74)/(Q74-B74),"")))</f>
        <v/>
      </c>
    </row>
    <row r="75" spans="1:22" s="208" customFormat="1" ht="20.100000000000001" hidden="1" customHeight="1" x14ac:dyDescent="0.25">
      <c r="A75" s="207"/>
      <c r="B75" s="317"/>
      <c r="C75" s="317"/>
      <c r="D75" s="307"/>
      <c r="E75" s="308"/>
      <c r="F75" s="308"/>
      <c r="G75" s="308"/>
      <c r="H75" s="308"/>
      <c r="I75" s="308"/>
      <c r="J75" s="308"/>
      <c r="K75" s="308"/>
      <c r="L75" s="308"/>
      <c r="M75" s="318"/>
      <c r="N75" s="333"/>
      <c r="O75" s="17"/>
      <c r="P75" s="310"/>
      <c r="Q75" s="310"/>
      <c r="R75" s="311"/>
      <c r="S75" s="311"/>
      <c r="T75" s="316"/>
      <c r="U75" s="312"/>
      <c r="V75" s="313" t="str">
        <f t="shared" si="1"/>
        <v/>
      </c>
    </row>
    <row r="76" spans="1:22" s="208" customFormat="1" ht="20.100000000000001" hidden="1" customHeight="1" x14ac:dyDescent="0.25">
      <c r="A76" s="207"/>
      <c r="B76" s="317"/>
      <c r="C76" s="317"/>
      <c r="D76" s="307"/>
      <c r="E76" s="308"/>
      <c r="F76" s="308"/>
      <c r="G76" s="308"/>
      <c r="H76" s="308"/>
      <c r="I76" s="308"/>
      <c r="J76" s="308"/>
      <c r="K76" s="308"/>
      <c r="L76" s="308"/>
      <c r="M76" s="318"/>
      <c r="N76" s="333"/>
      <c r="O76" s="17"/>
      <c r="P76" s="310"/>
      <c r="Q76" s="310"/>
      <c r="R76" s="311"/>
      <c r="S76" s="311"/>
      <c r="T76" s="316"/>
      <c r="U76" s="312"/>
      <c r="V76" s="313" t="str">
        <f t="shared" si="1"/>
        <v/>
      </c>
    </row>
    <row r="77" spans="1:22" s="208" customFormat="1" ht="20.100000000000001" hidden="1" customHeight="1" x14ac:dyDescent="0.2">
      <c r="A77" s="207"/>
      <c r="B77" s="317"/>
      <c r="C77" s="321"/>
      <c r="D77" s="307"/>
      <c r="E77" s="308"/>
      <c r="F77" s="308"/>
      <c r="G77" s="308"/>
      <c r="H77" s="308"/>
      <c r="I77" s="308"/>
      <c r="J77" s="308"/>
      <c r="K77" s="308"/>
      <c r="L77" s="308"/>
      <c r="M77" s="318"/>
      <c r="N77" s="327"/>
      <c r="O77" s="327"/>
      <c r="P77" s="310"/>
      <c r="Q77" s="310"/>
      <c r="R77" s="311"/>
      <c r="S77" s="311"/>
      <c r="T77" s="316"/>
      <c r="U77" s="312"/>
      <c r="V77" s="313" t="str">
        <f t="shared" si="1"/>
        <v/>
      </c>
    </row>
    <row r="78" spans="1:22" s="208" customFormat="1" ht="20.100000000000001" hidden="1" customHeight="1" x14ac:dyDescent="0.2">
      <c r="A78" s="207"/>
      <c r="B78" s="317"/>
      <c r="C78" s="321"/>
      <c r="D78" s="307"/>
      <c r="E78" s="308"/>
      <c r="F78" s="308"/>
      <c r="G78" s="308"/>
      <c r="H78" s="308"/>
      <c r="I78" s="308"/>
      <c r="J78" s="308"/>
      <c r="K78" s="308"/>
      <c r="L78" s="308"/>
      <c r="M78" s="318"/>
      <c r="N78" s="326"/>
      <c r="O78" s="327"/>
      <c r="P78" s="310"/>
      <c r="Q78" s="310"/>
      <c r="R78" s="311"/>
      <c r="S78" s="311"/>
      <c r="T78" s="316"/>
      <c r="U78" s="312"/>
      <c r="V78" s="313" t="str">
        <f t="shared" si="1"/>
        <v/>
      </c>
    </row>
    <row r="79" spans="1:22" s="208" customFormat="1" ht="20.100000000000001" hidden="1" customHeight="1" x14ac:dyDescent="0.25">
      <c r="A79" s="207"/>
      <c r="B79" s="317"/>
      <c r="C79" s="321"/>
      <c r="D79" s="307"/>
      <c r="E79" s="308"/>
      <c r="F79" s="308"/>
      <c r="G79" s="308"/>
      <c r="H79" s="308"/>
      <c r="I79" s="308"/>
      <c r="J79" s="308"/>
      <c r="K79" s="308"/>
      <c r="L79" s="308"/>
      <c r="M79" s="318"/>
      <c r="N79" s="333"/>
      <c r="O79" s="327"/>
      <c r="P79" s="310"/>
      <c r="Q79" s="310"/>
      <c r="R79" s="311"/>
      <c r="S79" s="311"/>
      <c r="T79" s="316"/>
      <c r="U79" s="312"/>
      <c r="V79" s="313" t="str">
        <f t="shared" si="1"/>
        <v/>
      </c>
    </row>
    <row r="80" spans="1:22" s="208" customFormat="1" ht="20.100000000000001" hidden="1" customHeight="1" x14ac:dyDescent="0.25">
      <c r="A80" s="207"/>
      <c r="B80" s="317"/>
      <c r="C80" s="317"/>
      <c r="D80" s="307"/>
      <c r="E80" s="308"/>
      <c r="F80" s="308"/>
      <c r="G80" s="308"/>
      <c r="H80" s="308"/>
      <c r="I80" s="308"/>
      <c r="J80" s="308"/>
      <c r="K80" s="308"/>
      <c r="L80" s="308"/>
      <c r="M80" s="318"/>
      <c r="N80" s="334"/>
      <c r="O80" s="16"/>
      <c r="P80" s="310"/>
      <c r="Q80" s="310"/>
      <c r="R80" s="311"/>
      <c r="S80" s="311"/>
      <c r="T80" s="316"/>
      <c r="U80" s="312"/>
      <c r="V80" s="313"/>
    </row>
    <row r="81" spans="1:22" s="208" customFormat="1" ht="20.100000000000001" hidden="1" customHeight="1" x14ac:dyDescent="0.25">
      <c r="A81" s="207"/>
      <c r="B81" s="317"/>
      <c r="C81" s="317"/>
      <c r="D81" s="307"/>
      <c r="E81" s="308"/>
      <c r="F81" s="308"/>
      <c r="G81" s="308"/>
      <c r="H81" s="308"/>
      <c r="I81" s="308"/>
      <c r="J81" s="308"/>
      <c r="K81" s="308"/>
      <c r="L81" s="308"/>
      <c r="M81" s="318"/>
      <c r="N81" s="334"/>
      <c r="O81" s="16"/>
      <c r="P81" s="310"/>
      <c r="Q81" s="310"/>
      <c r="R81" s="311"/>
      <c r="S81" s="311"/>
      <c r="T81" s="316"/>
      <c r="U81" s="312"/>
      <c r="V81" s="313" t="str">
        <f t="shared" ref="V81:V86" si="2">IF(B81="","",IF(U81="Atrazada",0,IF(U81="Cerrada",(P81-B81)/(Q81-B81),"")))</f>
        <v/>
      </c>
    </row>
    <row r="82" spans="1:22" s="208" customFormat="1" ht="20.100000000000001" hidden="1" customHeight="1" x14ac:dyDescent="0.25">
      <c r="A82" s="207"/>
      <c r="B82" s="317"/>
      <c r="C82" s="317"/>
      <c r="D82" s="307"/>
      <c r="E82" s="308"/>
      <c r="F82" s="308"/>
      <c r="G82" s="308"/>
      <c r="H82" s="308"/>
      <c r="I82" s="308"/>
      <c r="J82" s="308"/>
      <c r="K82" s="308"/>
      <c r="L82" s="308"/>
      <c r="M82" s="318"/>
      <c r="N82" s="335"/>
      <c r="O82" s="16"/>
      <c r="P82" s="310"/>
      <c r="Q82" s="310"/>
      <c r="R82" s="311"/>
      <c r="S82" s="311"/>
      <c r="T82" s="316"/>
      <c r="U82" s="312"/>
      <c r="V82" s="313" t="str">
        <f t="shared" si="2"/>
        <v/>
      </c>
    </row>
    <row r="83" spans="1:22" s="208" customFormat="1" ht="20.100000000000001" hidden="1" customHeight="1" x14ac:dyDescent="0.25">
      <c r="A83" s="207"/>
      <c r="B83" s="317"/>
      <c r="C83" s="317"/>
      <c r="D83" s="307"/>
      <c r="E83" s="308"/>
      <c r="F83" s="308"/>
      <c r="G83" s="308"/>
      <c r="H83" s="308"/>
      <c r="I83" s="308"/>
      <c r="J83" s="308"/>
      <c r="K83" s="308"/>
      <c r="L83" s="308"/>
      <c r="M83" s="318"/>
      <c r="N83" s="334"/>
      <c r="O83" s="16"/>
      <c r="P83" s="310"/>
      <c r="Q83" s="310"/>
      <c r="R83" s="311"/>
      <c r="S83" s="311"/>
      <c r="T83" s="316"/>
      <c r="U83" s="312"/>
      <c r="V83" s="313" t="str">
        <f t="shared" si="2"/>
        <v/>
      </c>
    </row>
    <row r="84" spans="1:22" s="208" customFormat="1" ht="20.100000000000001" hidden="1" customHeight="1" x14ac:dyDescent="0.25">
      <c r="A84" s="207"/>
      <c r="B84" s="317"/>
      <c r="C84" s="321"/>
      <c r="D84" s="307"/>
      <c r="E84" s="308"/>
      <c r="F84" s="308"/>
      <c r="G84" s="308"/>
      <c r="H84" s="308"/>
      <c r="I84" s="308"/>
      <c r="J84" s="308"/>
      <c r="K84" s="308"/>
      <c r="L84" s="308"/>
      <c r="M84" s="318"/>
      <c r="N84" s="334"/>
      <c r="O84" s="16"/>
      <c r="P84" s="310"/>
      <c r="Q84" s="310"/>
      <c r="R84" s="311"/>
      <c r="S84" s="311"/>
      <c r="T84" s="316"/>
      <c r="U84" s="312"/>
      <c r="V84" s="313" t="str">
        <f t="shared" si="2"/>
        <v/>
      </c>
    </row>
    <row r="85" spans="1:22" s="208" customFormat="1" ht="20.100000000000001" hidden="1" customHeight="1" x14ac:dyDescent="0.25">
      <c r="A85" s="207"/>
      <c r="B85" s="317"/>
      <c r="C85" s="321"/>
      <c r="D85" s="307"/>
      <c r="E85" s="308"/>
      <c r="F85" s="308"/>
      <c r="G85" s="308"/>
      <c r="H85" s="308"/>
      <c r="I85" s="308"/>
      <c r="J85" s="308"/>
      <c r="K85" s="308"/>
      <c r="L85" s="308"/>
      <c r="M85" s="318"/>
      <c r="N85" s="334"/>
      <c r="O85" s="16"/>
      <c r="P85" s="310"/>
      <c r="Q85" s="310"/>
      <c r="R85" s="311"/>
      <c r="S85" s="311"/>
      <c r="T85" s="316"/>
      <c r="U85" s="312"/>
      <c r="V85" s="313" t="str">
        <f t="shared" si="2"/>
        <v/>
      </c>
    </row>
    <row r="86" spans="1:22" s="208" customFormat="1" ht="20.100000000000001" hidden="1" customHeight="1" x14ac:dyDescent="0.25">
      <c r="A86" s="207"/>
      <c r="B86" s="317"/>
      <c r="C86" s="317"/>
      <c r="D86" s="307"/>
      <c r="E86" s="308"/>
      <c r="F86" s="308"/>
      <c r="G86" s="308"/>
      <c r="H86" s="308"/>
      <c r="I86" s="308"/>
      <c r="J86" s="308"/>
      <c r="K86" s="308"/>
      <c r="L86" s="308"/>
      <c r="M86" s="318"/>
      <c r="N86" s="334"/>
      <c r="O86" s="16"/>
      <c r="P86" s="310"/>
      <c r="Q86" s="310"/>
      <c r="R86" s="311"/>
      <c r="S86" s="311"/>
      <c r="T86" s="316"/>
      <c r="U86" s="312"/>
      <c r="V86" s="313" t="str">
        <f t="shared" si="2"/>
        <v/>
      </c>
    </row>
    <row r="87" spans="1:22" s="208" customFormat="1" ht="20.100000000000001" hidden="1" customHeight="1" x14ac:dyDescent="0.25">
      <c r="A87" s="207"/>
      <c r="B87" s="317"/>
      <c r="C87" s="317"/>
      <c r="D87" s="307"/>
      <c r="E87" s="308"/>
      <c r="F87" s="308"/>
      <c r="G87" s="308"/>
      <c r="H87" s="308"/>
      <c r="I87" s="308"/>
      <c r="J87" s="308"/>
      <c r="K87" s="308"/>
      <c r="L87" s="308"/>
      <c r="M87" s="318"/>
      <c r="N87" s="335"/>
      <c r="O87" s="16"/>
      <c r="P87" s="310"/>
      <c r="Q87" s="310"/>
      <c r="R87" s="311"/>
      <c r="S87" s="311"/>
      <c r="T87" s="316"/>
      <c r="U87" s="312"/>
      <c r="V87" s="313"/>
    </row>
    <row r="88" spans="1:22" s="208" customFormat="1" ht="20.100000000000001" hidden="1" customHeight="1" x14ac:dyDescent="0.25">
      <c r="A88" s="207"/>
      <c r="B88" s="317"/>
      <c r="C88" s="321"/>
      <c r="D88" s="307"/>
      <c r="E88" s="308"/>
      <c r="F88" s="308"/>
      <c r="G88" s="308"/>
      <c r="H88" s="308"/>
      <c r="I88" s="308"/>
      <c r="J88" s="308"/>
      <c r="K88" s="308"/>
      <c r="L88" s="308"/>
      <c r="M88" s="318"/>
      <c r="N88" s="335"/>
      <c r="O88" s="16"/>
      <c r="P88" s="310"/>
      <c r="Q88" s="310"/>
      <c r="R88" s="311"/>
      <c r="S88" s="311"/>
      <c r="T88" s="316"/>
      <c r="U88" s="312"/>
      <c r="V88" s="313" t="str">
        <f t="shared" ref="V88:V93" si="3">IF(B88="","",IF(U88="Atrazada",0,IF(U88="Cerrada",(P88-B88)/(Q88-B88),"")))</f>
        <v/>
      </c>
    </row>
    <row r="89" spans="1:22" s="208" customFormat="1" ht="20.100000000000001" hidden="1" customHeight="1" x14ac:dyDescent="0.25">
      <c r="A89" s="207"/>
      <c r="B89" s="317"/>
      <c r="C89" s="317"/>
      <c r="D89" s="307"/>
      <c r="E89" s="308"/>
      <c r="F89" s="308"/>
      <c r="G89" s="308"/>
      <c r="H89" s="308"/>
      <c r="I89" s="308"/>
      <c r="J89" s="308"/>
      <c r="K89" s="308"/>
      <c r="L89" s="308"/>
      <c r="M89" s="318"/>
      <c r="N89" s="334"/>
      <c r="O89" s="16"/>
      <c r="P89" s="310"/>
      <c r="Q89" s="310"/>
      <c r="R89" s="311"/>
      <c r="S89" s="311"/>
      <c r="T89" s="316"/>
      <c r="U89" s="312"/>
      <c r="V89" s="313" t="str">
        <f t="shared" si="3"/>
        <v/>
      </c>
    </row>
    <row r="90" spans="1:22" s="208" customFormat="1" ht="20.100000000000001" hidden="1" customHeight="1" x14ac:dyDescent="0.25">
      <c r="A90" s="207"/>
      <c r="B90" s="317"/>
      <c r="C90" s="317"/>
      <c r="D90" s="307"/>
      <c r="E90" s="308"/>
      <c r="F90" s="308"/>
      <c r="G90" s="308"/>
      <c r="H90" s="308"/>
      <c r="I90" s="308"/>
      <c r="J90" s="308"/>
      <c r="K90" s="308"/>
      <c r="L90" s="308"/>
      <c r="M90" s="318"/>
      <c r="N90" s="334"/>
      <c r="O90" s="16"/>
      <c r="P90" s="310"/>
      <c r="Q90" s="310"/>
      <c r="R90" s="311"/>
      <c r="S90" s="311"/>
      <c r="T90" s="316"/>
      <c r="U90" s="312"/>
      <c r="V90" s="313" t="str">
        <f t="shared" si="3"/>
        <v/>
      </c>
    </row>
    <row r="91" spans="1:22" s="208" customFormat="1" ht="20.100000000000001" hidden="1" customHeight="1" x14ac:dyDescent="0.25">
      <c r="A91" s="207"/>
      <c r="B91" s="317"/>
      <c r="C91" s="321"/>
      <c r="D91" s="307"/>
      <c r="E91" s="308"/>
      <c r="F91" s="308"/>
      <c r="G91" s="308"/>
      <c r="H91" s="308"/>
      <c r="I91" s="308"/>
      <c r="J91" s="308"/>
      <c r="K91" s="308"/>
      <c r="L91" s="308"/>
      <c r="M91" s="318"/>
      <c r="N91" s="335"/>
      <c r="O91" s="16"/>
      <c r="P91" s="310"/>
      <c r="Q91" s="310"/>
      <c r="R91" s="311"/>
      <c r="S91" s="311"/>
      <c r="T91" s="316"/>
      <c r="U91" s="312"/>
      <c r="V91" s="313" t="str">
        <f t="shared" si="3"/>
        <v/>
      </c>
    </row>
    <row r="92" spans="1:22" s="208" customFormat="1" ht="20.100000000000001" hidden="1" customHeight="1" x14ac:dyDescent="0.25">
      <c r="A92" s="207"/>
      <c r="B92" s="322"/>
      <c r="C92" s="317"/>
      <c r="D92" s="307"/>
      <c r="E92" s="308"/>
      <c r="F92" s="308"/>
      <c r="G92" s="308"/>
      <c r="H92" s="308"/>
      <c r="I92" s="308"/>
      <c r="J92" s="308"/>
      <c r="K92" s="308"/>
      <c r="L92" s="308"/>
      <c r="M92" s="318"/>
      <c r="N92" s="336"/>
      <c r="O92" s="16"/>
      <c r="P92" s="310"/>
      <c r="Q92" s="310"/>
      <c r="R92" s="311"/>
      <c r="S92" s="311"/>
      <c r="T92" s="316"/>
      <c r="U92" s="312"/>
      <c r="V92" s="313" t="str">
        <f t="shared" si="3"/>
        <v/>
      </c>
    </row>
    <row r="93" spans="1:22" s="208" customFormat="1" ht="20.100000000000001" hidden="1" customHeight="1" x14ac:dyDescent="0.25">
      <c r="A93" s="207"/>
      <c r="B93" s="322"/>
      <c r="C93" s="317"/>
      <c r="D93" s="307"/>
      <c r="E93" s="308"/>
      <c r="F93" s="308"/>
      <c r="G93" s="308"/>
      <c r="H93" s="308"/>
      <c r="I93" s="308"/>
      <c r="J93" s="308"/>
      <c r="K93" s="308"/>
      <c r="L93" s="308"/>
      <c r="M93" s="318"/>
      <c r="N93" s="336"/>
      <c r="O93" s="16"/>
      <c r="P93" s="310"/>
      <c r="Q93" s="310"/>
      <c r="R93" s="311"/>
      <c r="S93" s="311"/>
      <c r="T93" s="316"/>
      <c r="U93" s="312"/>
      <c r="V93" s="313" t="str">
        <f t="shared" si="3"/>
        <v/>
      </c>
    </row>
    <row r="94" spans="1:22" s="208" customFormat="1" ht="20.100000000000001" hidden="1" customHeight="1" x14ac:dyDescent="0.25">
      <c r="A94" s="207"/>
      <c r="B94" s="322"/>
      <c r="C94" s="317"/>
      <c r="D94" s="307"/>
      <c r="E94" s="308"/>
      <c r="F94" s="308"/>
      <c r="G94" s="308"/>
      <c r="H94" s="308"/>
      <c r="I94" s="308"/>
      <c r="J94" s="308"/>
      <c r="K94" s="308"/>
      <c r="L94" s="308"/>
      <c r="M94" s="318"/>
      <c r="N94" s="336"/>
      <c r="O94" s="16"/>
      <c r="P94" s="310"/>
      <c r="Q94" s="310"/>
      <c r="R94" s="311"/>
      <c r="S94" s="311"/>
      <c r="T94" s="316"/>
      <c r="U94" s="312"/>
      <c r="V94" s="313"/>
    </row>
    <row r="95" spans="1:22" s="208" customFormat="1" ht="20.100000000000001" hidden="1" customHeight="1" x14ac:dyDescent="0.2">
      <c r="A95" s="207"/>
      <c r="B95" s="322"/>
      <c r="C95" s="317"/>
      <c r="D95" s="307"/>
      <c r="E95" s="308"/>
      <c r="F95" s="308"/>
      <c r="G95" s="308"/>
      <c r="H95" s="308"/>
      <c r="I95" s="308"/>
      <c r="J95" s="308"/>
      <c r="K95" s="308"/>
      <c r="L95" s="308"/>
      <c r="M95" s="318"/>
      <c r="N95" s="336"/>
      <c r="O95" s="332"/>
      <c r="P95" s="310"/>
      <c r="Q95" s="310"/>
      <c r="R95" s="311"/>
      <c r="S95" s="311"/>
      <c r="T95" s="316"/>
      <c r="U95" s="312"/>
      <c r="V95" s="313" t="str">
        <f t="shared" ref="V95:V100" si="4">IF(B95="","",IF(U95="Atrazada",0,IF(U95="Cerrada",(P95-B95)/(Q95-B95),"")))</f>
        <v/>
      </c>
    </row>
    <row r="96" spans="1:22" s="208" customFormat="1" ht="20.100000000000001" hidden="1" customHeight="1" x14ac:dyDescent="0.2">
      <c r="A96" s="207"/>
      <c r="B96" s="322"/>
      <c r="C96" s="317"/>
      <c r="D96" s="307"/>
      <c r="E96" s="308"/>
      <c r="F96" s="308"/>
      <c r="G96" s="308"/>
      <c r="H96" s="308"/>
      <c r="I96" s="308"/>
      <c r="J96" s="308"/>
      <c r="K96" s="308"/>
      <c r="L96" s="308"/>
      <c r="M96" s="318"/>
      <c r="N96" s="337"/>
      <c r="O96" s="332"/>
      <c r="P96" s="310"/>
      <c r="Q96" s="310"/>
      <c r="R96" s="311"/>
      <c r="S96" s="311"/>
      <c r="T96" s="316"/>
      <c r="U96" s="312"/>
      <c r="V96" s="313" t="str">
        <f t="shared" si="4"/>
        <v/>
      </c>
    </row>
    <row r="97" spans="1:22" s="208" customFormat="1" ht="20.100000000000001" hidden="1" customHeight="1" x14ac:dyDescent="0.2">
      <c r="A97" s="207"/>
      <c r="B97" s="322"/>
      <c r="C97" s="317"/>
      <c r="D97" s="307"/>
      <c r="E97" s="308"/>
      <c r="F97" s="308"/>
      <c r="G97" s="308"/>
      <c r="H97" s="308"/>
      <c r="I97" s="308"/>
      <c r="J97" s="308"/>
      <c r="K97" s="308"/>
      <c r="L97" s="308"/>
      <c r="M97" s="318"/>
      <c r="N97" s="337"/>
      <c r="O97" s="332"/>
      <c r="P97" s="310"/>
      <c r="Q97" s="310"/>
      <c r="R97" s="311"/>
      <c r="S97" s="311"/>
      <c r="T97" s="316"/>
      <c r="U97" s="312"/>
      <c r="V97" s="313" t="str">
        <f t="shared" si="4"/>
        <v/>
      </c>
    </row>
    <row r="98" spans="1:22" s="208" customFormat="1" ht="20.100000000000001" hidden="1" customHeight="1" x14ac:dyDescent="0.25">
      <c r="A98" s="207"/>
      <c r="B98" s="322"/>
      <c r="C98" s="317"/>
      <c r="D98" s="307"/>
      <c r="E98" s="308"/>
      <c r="F98" s="308"/>
      <c r="G98" s="308"/>
      <c r="H98" s="308"/>
      <c r="I98" s="308"/>
      <c r="J98" s="308"/>
      <c r="K98" s="308"/>
      <c r="L98" s="308"/>
      <c r="M98" s="318"/>
      <c r="N98" s="337"/>
      <c r="O98" s="16"/>
      <c r="P98" s="310"/>
      <c r="Q98" s="310"/>
      <c r="R98" s="311"/>
      <c r="S98" s="311"/>
      <c r="T98" s="316"/>
      <c r="U98" s="312"/>
      <c r="V98" s="313" t="str">
        <f t="shared" si="4"/>
        <v/>
      </c>
    </row>
    <row r="99" spans="1:22" s="208" customFormat="1" ht="20.100000000000001" hidden="1" customHeight="1" x14ac:dyDescent="0.25">
      <c r="A99" s="207"/>
      <c r="B99" s="322"/>
      <c r="C99" s="317"/>
      <c r="D99" s="307"/>
      <c r="E99" s="308"/>
      <c r="F99" s="308"/>
      <c r="G99" s="308"/>
      <c r="H99" s="308"/>
      <c r="I99" s="308"/>
      <c r="J99" s="308"/>
      <c r="K99" s="308"/>
      <c r="L99" s="308"/>
      <c r="M99" s="318"/>
      <c r="N99" s="337"/>
      <c r="O99" s="333"/>
      <c r="P99" s="310"/>
      <c r="Q99" s="310"/>
      <c r="R99" s="311"/>
      <c r="S99" s="311"/>
      <c r="T99" s="316"/>
      <c r="U99" s="312"/>
      <c r="V99" s="313" t="str">
        <f t="shared" si="4"/>
        <v/>
      </c>
    </row>
    <row r="100" spans="1:22" s="208" customFormat="1" ht="20.100000000000001" hidden="1" customHeight="1" x14ac:dyDescent="0.25">
      <c r="A100" s="207"/>
      <c r="B100" s="322"/>
      <c r="C100" s="317"/>
      <c r="D100" s="307"/>
      <c r="E100" s="308"/>
      <c r="F100" s="308"/>
      <c r="G100" s="308"/>
      <c r="H100" s="308"/>
      <c r="I100" s="308"/>
      <c r="J100" s="308"/>
      <c r="K100" s="308"/>
      <c r="L100" s="308"/>
      <c r="M100" s="318"/>
      <c r="N100" s="337"/>
      <c r="O100" s="16"/>
      <c r="P100" s="310"/>
      <c r="Q100" s="310"/>
      <c r="R100" s="311"/>
      <c r="S100" s="311"/>
      <c r="T100" s="316"/>
      <c r="U100" s="312"/>
      <c r="V100" s="313" t="str">
        <f t="shared" si="4"/>
        <v/>
      </c>
    </row>
    <row r="101" spans="1:22" s="208" customFormat="1" ht="20.100000000000001" hidden="1" customHeight="1" x14ac:dyDescent="0.25">
      <c r="A101" s="207"/>
      <c r="B101" s="322"/>
      <c r="C101" s="321"/>
      <c r="D101" s="307"/>
      <c r="E101" s="308"/>
      <c r="F101" s="308"/>
      <c r="G101" s="308"/>
      <c r="H101" s="308"/>
      <c r="I101" s="308"/>
      <c r="J101" s="308"/>
      <c r="K101" s="308"/>
      <c r="L101" s="308"/>
      <c r="M101" s="318"/>
      <c r="N101" s="336"/>
      <c r="O101" s="338"/>
      <c r="P101" s="310"/>
      <c r="Q101" s="310"/>
      <c r="R101" s="311"/>
      <c r="S101" s="311"/>
      <c r="T101" s="316"/>
      <c r="U101" s="312"/>
      <c r="V101" s="313"/>
    </row>
    <row r="102" spans="1:22" s="208" customFormat="1" ht="20.100000000000001" hidden="1" customHeight="1" x14ac:dyDescent="0.2">
      <c r="A102" s="207"/>
      <c r="B102" s="322"/>
      <c r="C102" s="321"/>
      <c r="D102" s="307"/>
      <c r="E102" s="308"/>
      <c r="F102" s="308"/>
      <c r="G102" s="308"/>
      <c r="H102" s="308"/>
      <c r="I102" s="308"/>
      <c r="J102" s="308"/>
      <c r="K102" s="308"/>
      <c r="L102" s="308"/>
      <c r="M102" s="318"/>
      <c r="N102" s="336"/>
      <c r="O102" s="329"/>
      <c r="P102" s="310"/>
      <c r="Q102" s="310"/>
      <c r="R102" s="311"/>
      <c r="S102" s="311"/>
      <c r="T102" s="316"/>
      <c r="U102" s="312"/>
      <c r="V102" s="313" t="str">
        <f t="shared" ref="V102:V104" si="5">IF(B102="","",IF(U102="Atrazada",0,IF(U102="Cerrada",(P102-B102)/(Q102-B102),"")))</f>
        <v/>
      </c>
    </row>
    <row r="103" spans="1:22" s="208" customFormat="1" ht="20.100000000000001" hidden="1" customHeight="1" x14ac:dyDescent="0.2">
      <c r="A103" s="207"/>
      <c r="B103" s="322"/>
      <c r="C103" s="321"/>
      <c r="D103" s="307"/>
      <c r="E103" s="308"/>
      <c r="F103" s="308"/>
      <c r="G103" s="308"/>
      <c r="H103" s="308"/>
      <c r="I103" s="308"/>
      <c r="J103" s="308"/>
      <c r="K103" s="308"/>
      <c r="L103" s="308"/>
      <c r="M103" s="318"/>
      <c r="N103" s="336"/>
      <c r="O103" s="329"/>
      <c r="P103" s="310"/>
      <c r="Q103" s="310"/>
      <c r="R103" s="311"/>
      <c r="S103" s="311"/>
      <c r="T103" s="316"/>
      <c r="U103" s="312"/>
      <c r="V103" s="313" t="str">
        <f t="shared" si="5"/>
        <v/>
      </c>
    </row>
    <row r="104" spans="1:22" s="208" customFormat="1" ht="20.100000000000001" hidden="1" customHeight="1" x14ac:dyDescent="0.2">
      <c r="A104" s="207"/>
      <c r="B104" s="322"/>
      <c r="C104" s="321"/>
      <c r="D104" s="307"/>
      <c r="E104" s="308"/>
      <c r="F104" s="308"/>
      <c r="G104" s="308"/>
      <c r="H104" s="308"/>
      <c r="I104" s="308"/>
      <c r="J104" s="308"/>
      <c r="K104" s="308"/>
      <c r="L104" s="308"/>
      <c r="M104" s="318"/>
      <c r="N104" s="339"/>
      <c r="O104" s="332"/>
      <c r="P104" s="310"/>
      <c r="Q104" s="310"/>
      <c r="R104" s="311"/>
      <c r="S104" s="311"/>
      <c r="T104" s="316"/>
      <c r="U104" s="312"/>
      <c r="V104" s="340" t="str">
        <f t="shared" si="5"/>
        <v/>
      </c>
    </row>
    <row r="105" spans="1:22" s="208" customFormat="1" ht="20.100000000000001" hidden="1" customHeight="1" x14ac:dyDescent="0.25">
      <c r="A105" s="207"/>
      <c r="B105" s="341"/>
      <c r="C105" s="330"/>
      <c r="D105" s="206"/>
      <c r="E105" s="308"/>
      <c r="F105" s="206"/>
      <c r="G105" s="206"/>
      <c r="H105" s="206"/>
      <c r="I105" s="206"/>
      <c r="J105" s="206"/>
      <c r="K105" s="206"/>
      <c r="L105" s="206"/>
      <c r="M105" s="207"/>
      <c r="N105" s="319"/>
      <c r="O105" s="16"/>
      <c r="P105" s="207"/>
      <c r="Q105" s="207"/>
      <c r="R105" s="207"/>
      <c r="S105" s="207"/>
      <c r="T105" s="207"/>
      <c r="U105" s="207"/>
      <c r="V105" s="207"/>
    </row>
    <row r="106" spans="1:22" s="208" customFormat="1" ht="20.100000000000001" hidden="1" customHeight="1" x14ac:dyDescent="0.25">
      <c r="A106" s="207"/>
      <c r="B106" s="341"/>
      <c r="C106" s="330"/>
      <c r="D106" s="206"/>
      <c r="E106" s="308"/>
      <c r="F106" s="206"/>
      <c r="G106" s="206"/>
      <c r="H106" s="206"/>
      <c r="I106" s="206"/>
      <c r="J106" s="206"/>
      <c r="K106" s="206"/>
      <c r="L106" s="206"/>
      <c r="M106" s="207"/>
      <c r="N106" s="319"/>
      <c r="O106" s="16"/>
      <c r="P106" s="207"/>
      <c r="Q106" s="207"/>
      <c r="R106" s="207"/>
      <c r="S106" s="207"/>
      <c r="T106" s="207"/>
      <c r="U106" s="207"/>
      <c r="V106" s="207"/>
    </row>
    <row r="107" spans="1:22" s="208" customFormat="1" ht="20.100000000000001" hidden="1" customHeight="1" x14ac:dyDescent="0.25">
      <c r="A107" s="207"/>
      <c r="B107" s="341"/>
      <c r="C107" s="330"/>
      <c r="D107" s="206"/>
      <c r="E107" s="308"/>
      <c r="F107" s="206"/>
      <c r="G107" s="206"/>
      <c r="H107" s="206"/>
      <c r="I107" s="206"/>
      <c r="J107" s="206"/>
      <c r="K107" s="206"/>
      <c r="L107" s="206"/>
      <c r="M107" s="207"/>
      <c r="N107" s="319"/>
      <c r="O107" s="16"/>
      <c r="P107" s="207"/>
      <c r="Q107" s="207"/>
      <c r="R107" s="207"/>
      <c r="S107" s="207"/>
      <c r="T107" s="207"/>
      <c r="U107" s="207"/>
      <c r="V107" s="207"/>
    </row>
    <row r="108" spans="1:22" s="208" customFormat="1" ht="20.100000000000001" hidden="1" customHeight="1" x14ac:dyDescent="0.25">
      <c r="A108" s="207"/>
      <c r="B108" s="341"/>
      <c r="C108" s="330"/>
      <c r="D108" s="206"/>
      <c r="E108" s="308"/>
      <c r="F108" s="206"/>
      <c r="G108" s="206"/>
      <c r="H108" s="206"/>
      <c r="I108" s="206"/>
      <c r="J108" s="206"/>
      <c r="K108" s="206"/>
      <c r="L108" s="206"/>
      <c r="M108" s="207"/>
      <c r="N108" s="319"/>
      <c r="O108" s="16"/>
      <c r="P108" s="207"/>
      <c r="Q108" s="207"/>
      <c r="R108" s="207"/>
      <c r="S108" s="207"/>
      <c r="T108" s="207"/>
      <c r="U108" s="207"/>
      <c r="V108" s="207"/>
    </row>
    <row r="109" spans="1:22" s="208" customFormat="1" ht="20.100000000000001" hidden="1" customHeight="1" x14ac:dyDescent="0.25">
      <c r="A109" s="207"/>
      <c r="B109" s="341"/>
      <c r="C109" s="330"/>
      <c r="D109" s="206"/>
      <c r="E109" s="308"/>
      <c r="F109" s="206"/>
      <c r="G109" s="206"/>
      <c r="H109" s="206"/>
      <c r="I109" s="206"/>
      <c r="J109" s="206"/>
      <c r="K109" s="206"/>
      <c r="L109" s="206"/>
      <c r="M109" s="207"/>
      <c r="N109" s="319"/>
      <c r="O109" s="16"/>
      <c r="P109" s="207"/>
      <c r="Q109" s="207"/>
      <c r="R109" s="207"/>
      <c r="S109" s="207"/>
      <c r="T109" s="207"/>
      <c r="U109" s="207"/>
      <c r="V109" s="207"/>
    </row>
    <row r="110" spans="1:22" s="208" customFormat="1" ht="20.100000000000001" hidden="1" customHeight="1" x14ac:dyDescent="0.25">
      <c r="A110" s="207"/>
      <c r="B110" s="341"/>
      <c r="C110" s="330"/>
      <c r="D110" s="206"/>
      <c r="E110" s="308"/>
      <c r="F110" s="206"/>
      <c r="G110" s="206"/>
      <c r="H110" s="206"/>
      <c r="I110" s="206"/>
      <c r="J110" s="206"/>
      <c r="K110" s="206"/>
      <c r="L110" s="206"/>
      <c r="M110" s="207"/>
      <c r="N110" s="319"/>
      <c r="O110" s="16"/>
      <c r="P110" s="207"/>
      <c r="Q110" s="207"/>
      <c r="R110" s="207"/>
      <c r="S110" s="207"/>
      <c r="T110" s="207"/>
      <c r="U110" s="207"/>
      <c r="V110" s="207"/>
    </row>
    <row r="111" spans="1:22" s="208" customFormat="1" ht="20.100000000000001" hidden="1" customHeight="1" x14ac:dyDescent="0.25">
      <c r="A111" s="207"/>
      <c r="B111" s="341"/>
      <c r="C111" s="330"/>
      <c r="D111" s="206"/>
      <c r="E111" s="308"/>
      <c r="F111" s="206"/>
      <c r="G111" s="206"/>
      <c r="H111" s="206"/>
      <c r="I111" s="206"/>
      <c r="J111" s="206"/>
      <c r="K111" s="206"/>
      <c r="L111" s="206"/>
      <c r="M111" s="207"/>
      <c r="N111" s="319"/>
      <c r="O111" s="16"/>
      <c r="P111" s="207"/>
      <c r="Q111" s="207"/>
      <c r="R111" s="207"/>
      <c r="S111" s="207"/>
      <c r="T111" s="207"/>
      <c r="U111" s="207"/>
      <c r="V111" s="207"/>
    </row>
    <row r="112" spans="1:22" s="208" customFormat="1" ht="20.100000000000001" hidden="1" customHeight="1" x14ac:dyDescent="0.25">
      <c r="A112" s="207"/>
      <c r="B112" s="341"/>
      <c r="C112" s="205"/>
      <c r="D112" s="206"/>
      <c r="E112" s="308"/>
      <c r="F112" s="206"/>
      <c r="G112" s="206"/>
      <c r="H112" s="206"/>
      <c r="I112" s="206"/>
      <c r="J112" s="206"/>
      <c r="K112" s="206"/>
      <c r="L112" s="206"/>
      <c r="M112" s="207"/>
      <c r="N112" s="319"/>
      <c r="O112" s="16"/>
      <c r="P112" s="207"/>
      <c r="Q112" s="207"/>
      <c r="R112" s="207"/>
      <c r="S112" s="207"/>
      <c r="T112" s="207"/>
      <c r="U112" s="207"/>
      <c r="V112" s="207"/>
    </row>
    <row r="113" spans="1:22" s="208" customFormat="1" ht="20.100000000000001" hidden="1" customHeight="1" x14ac:dyDescent="0.25">
      <c r="A113" s="207"/>
      <c r="B113" s="341"/>
      <c r="C113" s="205"/>
      <c r="D113" s="206"/>
      <c r="E113" s="308"/>
      <c r="F113" s="206"/>
      <c r="G113" s="206"/>
      <c r="H113" s="206"/>
      <c r="I113" s="206"/>
      <c r="J113" s="206"/>
      <c r="K113" s="206"/>
      <c r="L113" s="206"/>
      <c r="M113" s="207"/>
      <c r="N113" s="342"/>
      <c r="O113" s="16"/>
      <c r="P113" s="207"/>
      <c r="Q113" s="207"/>
      <c r="R113" s="207"/>
      <c r="S113" s="207"/>
      <c r="T113" s="207"/>
      <c r="U113" s="207"/>
      <c r="V113" s="207"/>
    </row>
    <row r="114" spans="1:22" s="208" customFormat="1" ht="20.100000000000001" hidden="1" customHeight="1" x14ac:dyDescent="0.25">
      <c r="A114" s="207"/>
      <c r="B114" s="341"/>
      <c r="C114" s="205"/>
      <c r="D114" s="206"/>
      <c r="E114" s="308"/>
      <c r="F114" s="206"/>
      <c r="G114" s="206"/>
      <c r="H114" s="206"/>
      <c r="I114" s="206"/>
      <c r="J114" s="206"/>
      <c r="K114" s="206"/>
      <c r="L114" s="206"/>
      <c r="M114" s="207"/>
      <c r="N114" s="343"/>
      <c r="O114" s="16"/>
      <c r="P114" s="207"/>
      <c r="Q114" s="207"/>
      <c r="R114" s="207"/>
      <c r="S114" s="207"/>
      <c r="T114" s="207"/>
      <c r="U114" s="207"/>
      <c r="V114" s="207"/>
    </row>
    <row r="115" spans="1:22" s="208" customFormat="1" ht="20.100000000000001" hidden="1" customHeight="1" x14ac:dyDescent="0.25">
      <c r="A115" s="207"/>
      <c r="B115" s="341"/>
      <c r="C115" s="205"/>
      <c r="D115" s="206"/>
      <c r="E115" s="308"/>
      <c r="F115" s="206"/>
      <c r="G115" s="206"/>
      <c r="H115" s="206"/>
      <c r="I115" s="206"/>
      <c r="J115" s="206"/>
      <c r="K115" s="206"/>
      <c r="L115" s="206"/>
      <c r="M115" s="207"/>
      <c r="N115" s="343"/>
      <c r="O115" s="16"/>
      <c r="P115" s="207"/>
      <c r="Q115" s="207"/>
      <c r="R115" s="207"/>
      <c r="S115" s="207"/>
      <c r="T115" s="207"/>
      <c r="U115" s="207"/>
      <c r="V115" s="207"/>
    </row>
    <row r="116" spans="1:22" ht="112.5" customHeight="1" x14ac:dyDescent="0.2">
      <c r="A116" s="612"/>
      <c r="B116" s="612"/>
      <c r="C116" s="610" t="s">
        <v>825</v>
      </c>
      <c r="D116" s="206"/>
      <c r="E116" s="206"/>
      <c r="F116" s="206"/>
      <c r="G116" s="206"/>
      <c r="H116" s="206"/>
      <c r="I116" s="206"/>
      <c r="J116" s="206"/>
      <c r="K116" s="206"/>
      <c r="L116" s="206"/>
      <c r="M116" s="376" t="s">
        <v>816</v>
      </c>
      <c r="N116" s="366" t="s">
        <v>828</v>
      </c>
      <c r="O116" s="379" t="s">
        <v>830</v>
      </c>
      <c r="P116" s="379"/>
      <c r="Q116" s="379"/>
      <c r="R116" s="379"/>
      <c r="S116" s="379"/>
      <c r="T116" s="379"/>
      <c r="U116" s="379"/>
      <c r="V116" s="379"/>
    </row>
    <row r="117" spans="1:22" ht="52.5" customHeight="1" x14ac:dyDescent="0.2">
      <c r="A117" s="612"/>
      <c r="B117" s="612"/>
      <c r="C117" s="610"/>
      <c r="D117" s="206"/>
      <c r="E117" s="206"/>
      <c r="F117" s="206"/>
      <c r="G117" s="206"/>
      <c r="H117" s="206"/>
      <c r="I117" s="206"/>
      <c r="J117" s="206"/>
      <c r="K117" s="206"/>
      <c r="L117" s="206"/>
      <c r="M117" s="376" t="s">
        <v>817</v>
      </c>
      <c r="N117" s="366" t="s">
        <v>828</v>
      </c>
      <c r="O117" s="379" t="s">
        <v>830</v>
      </c>
      <c r="P117" s="379"/>
      <c r="Q117" s="379"/>
      <c r="R117" s="379"/>
      <c r="S117" s="379"/>
      <c r="T117" s="379"/>
      <c r="U117" s="379"/>
      <c r="V117" s="379"/>
    </row>
    <row r="118" spans="1:22" ht="45" customHeight="1" x14ac:dyDescent="0.2">
      <c r="A118" s="612"/>
      <c r="B118" s="612"/>
      <c r="C118" s="610"/>
      <c r="D118" s="206"/>
      <c r="E118" s="206"/>
      <c r="F118" s="206"/>
      <c r="G118" s="206"/>
      <c r="H118" s="206"/>
      <c r="I118" s="206"/>
      <c r="J118" s="206"/>
      <c r="K118" s="206"/>
      <c r="L118" s="206"/>
      <c r="M118" s="376" t="s">
        <v>818</v>
      </c>
      <c r="N118" s="366" t="s">
        <v>828</v>
      </c>
      <c r="O118" s="379" t="s">
        <v>831</v>
      </c>
      <c r="P118" s="379"/>
      <c r="Q118" s="379"/>
      <c r="R118" s="379"/>
      <c r="S118" s="379"/>
      <c r="T118" s="379"/>
      <c r="U118" s="379"/>
      <c r="V118" s="379"/>
    </row>
    <row r="119" spans="1:22" ht="57" x14ac:dyDescent="0.2">
      <c r="A119" s="612"/>
      <c r="B119" s="612"/>
      <c r="C119" s="610"/>
      <c r="D119" s="206"/>
      <c r="E119" s="206"/>
      <c r="F119" s="206"/>
      <c r="G119" s="206"/>
      <c r="H119" s="206"/>
      <c r="I119" s="206"/>
      <c r="J119" s="206"/>
      <c r="K119" s="206"/>
      <c r="L119" s="206"/>
      <c r="M119" s="376" t="s">
        <v>819</v>
      </c>
      <c r="N119" s="366" t="s">
        <v>719</v>
      </c>
      <c r="O119" s="379" t="s">
        <v>831</v>
      </c>
      <c r="P119" s="379"/>
      <c r="Q119" s="379"/>
      <c r="R119" s="379"/>
      <c r="S119" s="379"/>
      <c r="T119" s="379"/>
      <c r="U119" s="379"/>
      <c r="V119" s="379"/>
    </row>
    <row r="120" spans="1:22" ht="42.75" x14ac:dyDescent="0.2">
      <c r="A120" s="612"/>
      <c r="B120" s="612"/>
      <c r="C120" s="610"/>
      <c r="D120" s="206"/>
      <c r="E120" s="206"/>
      <c r="F120" s="206"/>
      <c r="G120" s="206"/>
      <c r="H120" s="206"/>
      <c r="I120" s="206"/>
      <c r="J120" s="206"/>
      <c r="K120" s="206"/>
      <c r="L120" s="206"/>
      <c r="M120" s="376" t="s">
        <v>820</v>
      </c>
      <c r="N120" s="366" t="s">
        <v>828</v>
      </c>
      <c r="O120" s="379" t="s">
        <v>830</v>
      </c>
      <c r="P120" s="379"/>
      <c r="Q120" s="379"/>
      <c r="R120" s="379"/>
      <c r="S120" s="379"/>
      <c r="T120" s="379"/>
      <c r="U120" s="379"/>
      <c r="V120" s="379"/>
    </row>
    <row r="121" spans="1:22" ht="57" x14ac:dyDescent="0.2">
      <c r="A121" s="612"/>
      <c r="B121" s="612"/>
      <c r="C121" s="610" t="s">
        <v>826</v>
      </c>
      <c r="D121" s="206"/>
      <c r="E121" s="206"/>
      <c r="F121" s="206"/>
      <c r="G121" s="206"/>
      <c r="H121" s="206"/>
      <c r="I121" s="206"/>
      <c r="J121" s="206"/>
      <c r="K121" s="206"/>
      <c r="L121" s="206"/>
      <c r="M121" s="377" t="s">
        <v>821</v>
      </c>
      <c r="N121" s="366" t="s">
        <v>751</v>
      </c>
      <c r="O121" s="379" t="s">
        <v>830</v>
      </c>
      <c r="P121" s="379"/>
      <c r="Q121" s="379"/>
      <c r="R121" s="379"/>
      <c r="S121" s="379"/>
      <c r="T121" s="379"/>
      <c r="U121" s="379"/>
      <c r="V121" s="379"/>
    </row>
    <row r="122" spans="1:22" ht="51.75" customHeight="1" x14ac:dyDescent="0.2">
      <c r="A122" s="612"/>
      <c r="B122" s="612"/>
      <c r="C122" s="610"/>
      <c r="D122" s="206"/>
      <c r="E122" s="206"/>
      <c r="F122" s="206"/>
      <c r="G122" s="206"/>
      <c r="H122" s="206"/>
      <c r="I122" s="206"/>
      <c r="J122" s="206"/>
      <c r="K122" s="206"/>
      <c r="L122" s="206"/>
      <c r="M122" s="377" t="s">
        <v>822</v>
      </c>
      <c r="N122" s="366" t="s">
        <v>784</v>
      </c>
      <c r="O122" s="379" t="s">
        <v>830</v>
      </c>
      <c r="P122" s="379"/>
      <c r="Q122" s="379"/>
      <c r="R122" s="379"/>
      <c r="S122" s="379"/>
      <c r="T122" s="379"/>
      <c r="U122" s="379"/>
      <c r="V122" s="379"/>
    </row>
    <row r="123" spans="1:22" ht="46.5" customHeight="1" x14ac:dyDescent="0.2">
      <c r="A123" s="612"/>
      <c r="B123" s="611"/>
      <c r="C123" s="610" t="s">
        <v>827</v>
      </c>
      <c r="D123" s="206"/>
      <c r="E123" s="206"/>
      <c r="F123" s="206"/>
      <c r="G123" s="206"/>
      <c r="H123" s="206"/>
      <c r="I123" s="206"/>
      <c r="J123" s="206"/>
      <c r="K123" s="206"/>
      <c r="L123" s="206"/>
      <c r="M123" s="378" t="s">
        <v>823</v>
      </c>
      <c r="N123" s="366" t="s">
        <v>376</v>
      </c>
      <c r="O123" s="379" t="s">
        <v>831</v>
      </c>
      <c r="P123" s="379"/>
      <c r="Q123" s="379"/>
      <c r="R123" s="379"/>
      <c r="S123" s="379"/>
      <c r="T123" s="379"/>
      <c r="U123" s="379"/>
      <c r="V123" s="379"/>
    </row>
    <row r="124" spans="1:22" ht="45" x14ac:dyDescent="0.2">
      <c r="A124" s="612"/>
      <c r="B124" s="611"/>
      <c r="C124" s="610"/>
      <c r="D124" s="206"/>
      <c r="E124" s="206"/>
      <c r="F124" s="206"/>
      <c r="G124" s="206"/>
      <c r="H124" s="206"/>
      <c r="I124" s="206"/>
      <c r="J124" s="206"/>
      <c r="K124" s="206"/>
      <c r="L124" s="206"/>
      <c r="M124" s="378" t="s">
        <v>824</v>
      </c>
      <c r="N124" s="380" t="s">
        <v>829</v>
      </c>
      <c r="O124" s="379" t="s">
        <v>830</v>
      </c>
      <c r="P124" s="379"/>
      <c r="Q124" s="379"/>
      <c r="R124" s="379"/>
      <c r="S124" s="379"/>
      <c r="T124" s="379"/>
      <c r="U124" s="379"/>
      <c r="V124" s="379"/>
    </row>
  </sheetData>
  <autoFilter ref="B12:V115">
    <filterColumn colId="12">
      <filters>
        <filter val="ATENCION AL CIUDADANO"/>
        <filter val="ATENCION AL CIUDADANO/GESTION DE LA INFORMACION Y TECNOLOGIA"/>
        <filter val="GESTION COMERCIAL/SUBGERENCIA CIENTIFICA"/>
        <filter val="TODOS LOS PROCESOS MISIONALES"/>
      </filters>
    </filterColumn>
  </autoFilter>
  <mergeCells count="41">
    <mergeCell ref="N10:N12"/>
    <mergeCell ref="O10:O12"/>
    <mergeCell ref="P10:P12"/>
    <mergeCell ref="Q10:Q12"/>
    <mergeCell ref="R10:S11"/>
    <mergeCell ref="I11:I12"/>
    <mergeCell ref="J11:J12"/>
    <mergeCell ref="K11:K12"/>
    <mergeCell ref="L11:L12"/>
    <mergeCell ref="M10:M12"/>
    <mergeCell ref="A6:V6"/>
    <mergeCell ref="A7:V7"/>
    <mergeCell ref="A8:V8"/>
    <mergeCell ref="A10:A12"/>
    <mergeCell ref="B10:B12"/>
    <mergeCell ref="C10:C12"/>
    <mergeCell ref="D10:D12"/>
    <mergeCell ref="E10:E12"/>
    <mergeCell ref="F10:H10"/>
    <mergeCell ref="I10:L10"/>
    <mergeCell ref="T10:T12"/>
    <mergeCell ref="U10:U12"/>
    <mergeCell ref="V10:V12"/>
    <mergeCell ref="F11:F12"/>
    <mergeCell ref="G11:G12"/>
    <mergeCell ref="H11:H12"/>
    <mergeCell ref="A5:V5"/>
    <mergeCell ref="A1:D3"/>
    <mergeCell ref="E1:T3"/>
    <mergeCell ref="U1:V1"/>
    <mergeCell ref="U2:V2"/>
    <mergeCell ref="U3:V3"/>
    <mergeCell ref="C123:C124"/>
    <mergeCell ref="B123:B124"/>
    <mergeCell ref="A123:A124"/>
    <mergeCell ref="C116:C120"/>
    <mergeCell ref="A116:A120"/>
    <mergeCell ref="B116:B120"/>
    <mergeCell ref="C121:C122"/>
    <mergeCell ref="B121:B122"/>
    <mergeCell ref="A121:A122"/>
  </mergeCells>
  <conditionalFormatting sqref="U13:V26">
    <cfRule type="cellIs" dxfId="382" priority="374" stopIfTrue="1" operator="equal">
      <formula>"En curso"</formula>
    </cfRule>
    <cfRule type="cellIs" dxfId="381" priority="375" stopIfTrue="1" operator="equal">
      <formula>"Atrasada"</formula>
    </cfRule>
    <cfRule type="cellIs" dxfId="380" priority="376" stopIfTrue="1" operator="equal">
      <formula>"Cumplida"</formula>
    </cfRule>
  </conditionalFormatting>
  <conditionalFormatting sqref="U13:U26">
    <cfRule type="cellIs" dxfId="379" priority="371" stopIfTrue="1" operator="equal">
      <formula>"ATRAZADA"</formula>
    </cfRule>
    <cfRule type="cellIs" dxfId="378" priority="372" stopIfTrue="1" operator="equal">
      <formula>"Cerrada"</formula>
    </cfRule>
    <cfRule type="cellIs" dxfId="377" priority="373" stopIfTrue="1" operator="equal">
      <formula>"EN CURSO"</formula>
    </cfRule>
  </conditionalFormatting>
  <conditionalFormatting sqref="V13:V26">
    <cfRule type="cellIs" dxfId="376" priority="369" stopIfTrue="1" operator="notEqual">
      <formula>""</formula>
    </cfRule>
    <cfRule type="cellIs" dxfId="375" priority="370" stopIfTrue="1" operator="equal">
      <formula>""</formula>
    </cfRule>
  </conditionalFormatting>
  <conditionalFormatting sqref="U27:V29">
    <cfRule type="cellIs" dxfId="374" priority="366" stopIfTrue="1" operator="equal">
      <formula>"En curso"</formula>
    </cfRule>
    <cfRule type="cellIs" dxfId="373" priority="367" stopIfTrue="1" operator="equal">
      <formula>"Atrasada"</formula>
    </cfRule>
    <cfRule type="cellIs" dxfId="372" priority="368" stopIfTrue="1" operator="equal">
      <formula>"Cumplida"</formula>
    </cfRule>
  </conditionalFormatting>
  <conditionalFormatting sqref="U27:U29">
    <cfRule type="cellIs" dxfId="371" priority="363" stopIfTrue="1" operator="equal">
      <formula>"ATRAZADA"</formula>
    </cfRule>
    <cfRule type="cellIs" dxfId="370" priority="364" stopIfTrue="1" operator="equal">
      <formula>"Cerrada"</formula>
    </cfRule>
    <cfRule type="cellIs" dxfId="369" priority="365" stopIfTrue="1" operator="equal">
      <formula>"EN CURSO"</formula>
    </cfRule>
  </conditionalFormatting>
  <conditionalFormatting sqref="V27:V29">
    <cfRule type="cellIs" dxfId="368" priority="361" stopIfTrue="1" operator="notEqual">
      <formula>""</formula>
    </cfRule>
    <cfRule type="cellIs" dxfId="367" priority="362" stopIfTrue="1" operator="equal">
      <formula>""</formula>
    </cfRule>
  </conditionalFormatting>
  <conditionalFormatting sqref="U30:V34">
    <cfRule type="cellIs" dxfId="366" priority="358" stopIfTrue="1" operator="equal">
      <formula>"En curso"</formula>
    </cfRule>
    <cfRule type="cellIs" dxfId="365" priority="359" stopIfTrue="1" operator="equal">
      <formula>"Atrasada"</formula>
    </cfRule>
    <cfRule type="cellIs" dxfId="364" priority="360" stopIfTrue="1" operator="equal">
      <formula>"Cumplida"</formula>
    </cfRule>
  </conditionalFormatting>
  <conditionalFormatting sqref="U30:U34">
    <cfRule type="cellIs" dxfId="363" priority="355" stopIfTrue="1" operator="equal">
      <formula>"ATRAZADA"</formula>
    </cfRule>
    <cfRule type="cellIs" dxfId="362" priority="356" stopIfTrue="1" operator="equal">
      <formula>"Cerrada"</formula>
    </cfRule>
    <cfRule type="cellIs" dxfId="361" priority="357" stopIfTrue="1" operator="equal">
      <formula>"EN CURSO"</formula>
    </cfRule>
  </conditionalFormatting>
  <conditionalFormatting sqref="V30:V34">
    <cfRule type="cellIs" dxfId="360" priority="353" stopIfTrue="1" operator="notEqual">
      <formula>""</formula>
    </cfRule>
    <cfRule type="cellIs" dxfId="359" priority="354" stopIfTrue="1" operator="equal">
      <formula>""</formula>
    </cfRule>
  </conditionalFormatting>
  <conditionalFormatting sqref="U35:V37">
    <cfRule type="cellIs" dxfId="358" priority="350" stopIfTrue="1" operator="equal">
      <formula>"En curso"</formula>
    </cfRule>
    <cfRule type="cellIs" dxfId="357" priority="351" stopIfTrue="1" operator="equal">
      <formula>"Atrasada"</formula>
    </cfRule>
    <cfRule type="cellIs" dxfId="356" priority="352" stopIfTrue="1" operator="equal">
      <formula>"Cumplida"</formula>
    </cfRule>
  </conditionalFormatting>
  <conditionalFormatting sqref="U35:U37">
    <cfRule type="cellIs" dxfId="355" priority="347" stopIfTrue="1" operator="equal">
      <formula>"ATRAZADA"</formula>
    </cfRule>
    <cfRule type="cellIs" dxfId="354" priority="348" stopIfTrue="1" operator="equal">
      <formula>"Cerrada"</formula>
    </cfRule>
    <cfRule type="cellIs" dxfId="353" priority="349" stopIfTrue="1" operator="equal">
      <formula>"EN CURSO"</formula>
    </cfRule>
  </conditionalFormatting>
  <conditionalFormatting sqref="V35:V37">
    <cfRule type="cellIs" dxfId="352" priority="345" stopIfTrue="1" operator="notEqual">
      <formula>""</formula>
    </cfRule>
    <cfRule type="cellIs" dxfId="351" priority="346" stopIfTrue="1" operator="equal">
      <formula>""</formula>
    </cfRule>
  </conditionalFormatting>
  <conditionalFormatting sqref="U56:V58">
    <cfRule type="cellIs" dxfId="350" priority="294" stopIfTrue="1" operator="equal">
      <formula>"En curso"</formula>
    </cfRule>
    <cfRule type="cellIs" dxfId="349" priority="295" stopIfTrue="1" operator="equal">
      <formula>"Atrasada"</formula>
    </cfRule>
    <cfRule type="cellIs" dxfId="348" priority="296" stopIfTrue="1" operator="equal">
      <formula>"Cumplida"</formula>
    </cfRule>
  </conditionalFormatting>
  <conditionalFormatting sqref="U56:U58">
    <cfRule type="cellIs" dxfId="347" priority="291" stopIfTrue="1" operator="equal">
      <formula>"ATRAZADA"</formula>
    </cfRule>
    <cfRule type="cellIs" dxfId="346" priority="292" stopIfTrue="1" operator="equal">
      <formula>"Cerrada"</formula>
    </cfRule>
    <cfRule type="cellIs" dxfId="345" priority="293" stopIfTrue="1" operator="equal">
      <formula>"EN CURSO"</formula>
    </cfRule>
  </conditionalFormatting>
  <conditionalFormatting sqref="V56:V58">
    <cfRule type="cellIs" dxfId="344" priority="289" stopIfTrue="1" operator="notEqual">
      <formula>""</formula>
    </cfRule>
    <cfRule type="cellIs" dxfId="343" priority="290" stopIfTrue="1" operator="equal">
      <formula>""</formula>
    </cfRule>
  </conditionalFormatting>
  <conditionalFormatting sqref="U59:V61">
    <cfRule type="cellIs" dxfId="342" priority="286" stopIfTrue="1" operator="equal">
      <formula>"En curso"</formula>
    </cfRule>
    <cfRule type="cellIs" dxfId="341" priority="287" stopIfTrue="1" operator="equal">
      <formula>"Atrasada"</formula>
    </cfRule>
    <cfRule type="cellIs" dxfId="340" priority="288" stopIfTrue="1" operator="equal">
      <formula>"Cumplida"</formula>
    </cfRule>
  </conditionalFormatting>
  <conditionalFormatting sqref="U59:U61">
    <cfRule type="cellIs" dxfId="339" priority="283" stopIfTrue="1" operator="equal">
      <formula>"ATRAZADA"</formula>
    </cfRule>
    <cfRule type="cellIs" dxfId="338" priority="284" stopIfTrue="1" operator="equal">
      <formula>"Cerrada"</formula>
    </cfRule>
    <cfRule type="cellIs" dxfId="337" priority="285" stopIfTrue="1" operator="equal">
      <formula>"EN CURSO"</formula>
    </cfRule>
  </conditionalFormatting>
  <conditionalFormatting sqref="V59:V61">
    <cfRule type="cellIs" dxfId="336" priority="281" stopIfTrue="1" operator="notEqual">
      <formula>""</formula>
    </cfRule>
    <cfRule type="cellIs" dxfId="335" priority="282" stopIfTrue="1" operator="equal">
      <formula>""</formula>
    </cfRule>
  </conditionalFormatting>
  <conditionalFormatting sqref="U38:V40">
    <cfRule type="cellIs" dxfId="334" priority="342" stopIfTrue="1" operator="equal">
      <formula>"En curso"</formula>
    </cfRule>
    <cfRule type="cellIs" dxfId="333" priority="343" stopIfTrue="1" operator="equal">
      <formula>"Atrasada"</formula>
    </cfRule>
    <cfRule type="cellIs" dxfId="332" priority="344" stopIfTrue="1" operator="equal">
      <formula>"Cumplida"</formula>
    </cfRule>
  </conditionalFormatting>
  <conditionalFormatting sqref="U38:U40">
    <cfRule type="cellIs" dxfId="331" priority="339" stopIfTrue="1" operator="equal">
      <formula>"ATRAZADA"</formula>
    </cfRule>
    <cfRule type="cellIs" dxfId="330" priority="340" stopIfTrue="1" operator="equal">
      <formula>"Cerrada"</formula>
    </cfRule>
    <cfRule type="cellIs" dxfId="329" priority="341" stopIfTrue="1" operator="equal">
      <formula>"EN CURSO"</formula>
    </cfRule>
  </conditionalFormatting>
  <conditionalFormatting sqref="V38:V40">
    <cfRule type="cellIs" dxfId="328" priority="337" stopIfTrue="1" operator="notEqual">
      <formula>""</formula>
    </cfRule>
    <cfRule type="cellIs" dxfId="327" priority="338" stopIfTrue="1" operator="equal">
      <formula>""</formula>
    </cfRule>
  </conditionalFormatting>
  <conditionalFormatting sqref="U41:V43">
    <cfRule type="cellIs" dxfId="326" priority="334" stopIfTrue="1" operator="equal">
      <formula>"En curso"</formula>
    </cfRule>
    <cfRule type="cellIs" dxfId="325" priority="335" stopIfTrue="1" operator="equal">
      <formula>"Atrasada"</formula>
    </cfRule>
    <cfRule type="cellIs" dxfId="324" priority="336" stopIfTrue="1" operator="equal">
      <formula>"Cumplida"</formula>
    </cfRule>
  </conditionalFormatting>
  <conditionalFormatting sqref="U41:U43">
    <cfRule type="cellIs" dxfId="323" priority="331" stopIfTrue="1" operator="equal">
      <formula>"ATRAZADA"</formula>
    </cfRule>
    <cfRule type="cellIs" dxfId="322" priority="332" stopIfTrue="1" operator="equal">
      <formula>"Cerrada"</formula>
    </cfRule>
    <cfRule type="cellIs" dxfId="321" priority="333" stopIfTrue="1" operator="equal">
      <formula>"EN CURSO"</formula>
    </cfRule>
  </conditionalFormatting>
  <conditionalFormatting sqref="V41:V43">
    <cfRule type="cellIs" dxfId="320" priority="329" stopIfTrue="1" operator="notEqual">
      <formula>""</formula>
    </cfRule>
    <cfRule type="cellIs" dxfId="319" priority="330" stopIfTrue="1" operator="equal">
      <formula>""</formula>
    </cfRule>
  </conditionalFormatting>
  <conditionalFormatting sqref="U44:V46">
    <cfRule type="cellIs" dxfId="318" priority="326" stopIfTrue="1" operator="equal">
      <formula>"En curso"</formula>
    </cfRule>
    <cfRule type="cellIs" dxfId="317" priority="327" stopIfTrue="1" operator="equal">
      <formula>"Atrasada"</formula>
    </cfRule>
    <cfRule type="cellIs" dxfId="316" priority="328" stopIfTrue="1" operator="equal">
      <formula>"Cumplida"</formula>
    </cfRule>
  </conditionalFormatting>
  <conditionalFormatting sqref="U44:U46">
    <cfRule type="cellIs" dxfId="315" priority="323" stopIfTrue="1" operator="equal">
      <formula>"ATRAZADA"</formula>
    </cfRule>
    <cfRule type="cellIs" dxfId="314" priority="324" stopIfTrue="1" operator="equal">
      <formula>"Cerrada"</formula>
    </cfRule>
    <cfRule type="cellIs" dxfId="313" priority="325" stopIfTrue="1" operator="equal">
      <formula>"EN CURSO"</formula>
    </cfRule>
  </conditionalFormatting>
  <conditionalFormatting sqref="V44:V46">
    <cfRule type="cellIs" dxfId="312" priority="321" stopIfTrue="1" operator="notEqual">
      <formula>""</formula>
    </cfRule>
    <cfRule type="cellIs" dxfId="311" priority="322" stopIfTrue="1" operator="equal">
      <formula>""</formula>
    </cfRule>
  </conditionalFormatting>
  <conditionalFormatting sqref="U47:V49">
    <cfRule type="cellIs" dxfId="310" priority="318" stopIfTrue="1" operator="equal">
      <formula>"En curso"</formula>
    </cfRule>
    <cfRule type="cellIs" dxfId="309" priority="319" stopIfTrue="1" operator="equal">
      <formula>"Atrasada"</formula>
    </cfRule>
    <cfRule type="cellIs" dxfId="308" priority="320" stopIfTrue="1" operator="equal">
      <formula>"Cumplida"</formula>
    </cfRule>
  </conditionalFormatting>
  <conditionalFormatting sqref="U47:U49">
    <cfRule type="cellIs" dxfId="307" priority="315" stopIfTrue="1" operator="equal">
      <formula>"ATRAZADA"</formula>
    </cfRule>
    <cfRule type="cellIs" dxfId="306" priority="316" stopIfTrue="1" operator="equal">
      <formula>"Cerrada"</formula>
    </cfRule>
    <cfRule type="cellIs" dxfId="305" priority="317" stopIfTrue="1" operator="equal">
      <formula>"EN CURSO"</formula>
    </cfRule>
  </conditionalFormatting>
  <conditionalFormatting sqref="V47:V49">
    <cfRule type="cellIs" dxfId="304" priority="313" stopIfTrue="1" operator="notEqual">
      <formula>""</formula>
    </cfRule>
    <cfRule type="cellIs" dxfId="303" priority="314" stopIfTrue="1" operator="equal">
      <formula>""</formula>
    </cfRule>
  </conditionalFormatting>
  <conditionalFormatting sqref="U50:V52">
    <cfRule type="cellIs" dxfId="302" priority="310" stopIfTrue="1" operator="equal">
      <formula>"En curso"</formula>
    </cfRule>
    <cfRule type="cellIs" dxfId="301" priority="311" stopIfTrue="1" operator="equal">
      <formula>"Atrasada"</formula>
    </cfRule>
    <cfRule type="cellIs" dxfId="300" priority="312" stopIfTrue="1" operator="equal">
      <formula>"Cumplida"</formula>
    </cfRule>
  </conditionalFormatting>
  <conditionalFormatting sqref="U50:U52">
    <cfRule type="cellIs" dxfId="299" priority="307" stopIfTrue="1" operator="equal">
      <formula>"ATRAZADA"</formula>
    </cfRule>
    <cfRule type="cellIs" dxfId="298" priority="308" stopIfTrue="1" operator="equal">
      <formula>"Cerrada"</formula>
    </cfRule>
    <cfRule type="cellIs" dxfId="297" priority="309" stopIfTrue="1" operator="equal">
      <formula>"EN CURSO"</formula>
    </cfRule>
  </conditionalFormatting>
  <conditionalFormatting sqref="V50:V52">
    <cfRule type="cellIs" dxfId="296" priority="305" stopIfTrue="1" operator="notEqual">
      <formula>""</formula>
    </cfRule>
    <cfRule type="cellIs" dxfId="295" priority="306" stopIfTrue="1" operator="equal">
      <formula>""</formula>
    </cfRule>
  </conditionalFormatting>
  <conditionalFormatting sqref="U53:V55">
    <cfRule type="cellIs" dxfId="294" priority="302" stopIfTrue="1" operator="equal">
      <formula>"En curso"</formula>
    </cfRule>
    <cfRule type="cellIs" dxfId="293" priority="303" stopIfTrue="1" operator="equal">
      <formula>"Atrasada"</formula>
    </cfRule>
    <cfRule type="cellIs" dxfId="292" priority="304" stopIfTrue="1" operator="equal">
      <formula>"Cumplida"</formula>
    </cfRule>
  </conditionalFormatting>
  <conditionalFormatting sqref="U53:U55">
    <cfRule type="cellIs" dxfId="291" priority="299" stopIfTrue="1" operator="equal">
      <formula>"ATRAZADA"</formula>
    </cfRule>
    <cfRule type="cellIs" dxfId="290" priority="300" stopIfTrue="1" operator="equal">
      <formula>"Cerrada"</formula>
    </cfRule>
    <cfRule type="cellIs" dxfId="289" priority="301" stopIfTrue="1" operator="equal">
      <formula>"EN CURSO"</formula>
    </cfRule>
  </conditionalFormatting>
  <conditionalFormatting sqref="V53:V55">
    <cfRule type="cellIs" dxfId="288" priority="297" stopIfTrue="1" operator="notEqual">
      <formula>""</formula>
    </cfRule>
    <cfRule type="cellIs" dxfId="287" priority="298" stopIfTrue="1" operator="equal">
      <formula>""</formula>
    </cfRule>
  </conditionalFormatting>
  <conditionalFormatting sqref="U62:V62">
    <cfRule type="cellIs" dxfId="286" priority="278" stopIfTrue="1" operator="equal">
      <formula>"En curso"</formula>
    </cfRule>
    <cfRule type="cellIs" dxfId="285" priority="279" stopIfTrue="1" operator="equal">
      <formula>"Atrasada"</formula>
    </cfRule>
    <cfRule type="cellIs" dxfId="284" priority="280" stopIfTrue="1" operator="equal">
      <formula>"Cumplida"</formula>
    </cfRule>
  </conditionalFormatting>
  <conditionalFormatting sqref="U62">
    <cfRule type="cellIs" dxfId="283" priority="275" stopIfTrue="1" operator="equal">
      <formula>"ATRAZADA"</formula>
    </cfRule>
    <cfRule type="cellIs" dxfId="282" priority="276" stopIfTrue="1" operator="equal">
      <formula>"Cerrada"</formula>
    </cfRule>
    <cfRule type="cellIs" dxfId="281" priority="277" stopIfTrue="1" operator="equal">
      <formula>"EN CURSO"</formula>
    </cfRule>
  </conditionalFormatting>
  <conditionalFormatting sqref="V62">
    <cfRule type="cellIs" dxfId="280" priority="273" stopIfTrue="1" operator="notEqual">
      <formula>""</formula>
    </cfRule>
    <cfRule type="cellIs" dxfId="279" priority="274" stopIfTrue="1" operator="equal">
      <formula>""</formula>
    </cfRule>
  </conditionalFormatting>
  <conditionalFormatting sqref="U63:V63">
    <cfRule type="cellIs" dxfId="278" priority="270" stopIfTrue="1" operator="equal">
      <formula>"En curso"</formula>
    </cfRule>
    <cfRule type="cellIs" dxfId="277" priority="271" stopIfTrue="1" operator="equal">
      <formula>"Atrasada"</formula>
    </cfRule>
    <cfRule type="cellIs" dxfId="276" priority="272" stopIfTrue="1" operator="equal">
      <formula>"Cumplida"</formula>
    </cfRule>
  </conditionalFormatting>
  <conditionalFormatting sqref="U63">
    <cfRule type="cellIs" dxfId="275" priority="267" stopIfTrue="1" operator="equal">
      <formula>"ATRAZADA"</formula>
    </cfRule>
    <cfRule type="cellIs" dxfId="274" priority="268" stopIfTrue="1" operator="equal">
      <formula>"Cerrada"</formula>
    </cfRule>
    <cfRule type="cellIs" dxfId="273" priority="269" stopIfTrue="1" operator="equal">
      <formula>"EN CURSO"</formula>
    </cfRule>
  </conditionalFormatting>
  <conditionalFormatting sqref="V63">
    <cfRule type="cellIs" dxfId="272" priority="265" stopIfTrue="1" operator="notEqual">
      <formula>""</formula>
    </cfRule>
    <cfRule type="cellIs" dxfId="271" priority="266" stopIfTrue="1" operator="equal">
      <formula>""</formula>
    </cfRule>
  </conditionalFormatting>
  <conditionalFormatting sqref="U64:V64">
    <cfRule type="cellIs" dxfId="270" priority="262" stopIfTrue="1" operator="equal">
      <formula>"En curso"</formula>
    </cfRule>
    <cfRule type="cellIs" dxfId="269" priority="263" stopIfTrue="1" operator="equal">
      <formula>"Atrasada"</formula>
    </cfRule>
    <cfRule type="cellIs" dxfId="268" priority="264" stopIfTrue="1" operator="equal">
      <formula>"Cumplida"</formula>
    </cfRule>
  </conditionalFormatting>
  <conditionalFormatting sqref="U64">
    <cfRule type="cellIs" dxfId="267" priority="259" stopIfTrue="1" operator="equal">
      <formula>"ATRAZADA"</formula>
    </cfRule>
    <cfRule type="cellIs" dxfId="266" priority="260" stopIfTrue="1" operator="equal">
      <formula>"Cerrada"</formula>
    </cfRule>
    <cfRule type="cellIs" dxfId="265" priority="261" stopIfTrue="1" operator="equal">
      <formula>"EN CURSO"</formula>
    </cfRule>
  </conditionalFormatting>
  <conditionalFormatting sqref="V64">
    <cfRule type="cellIs" dxfId="264" priority="257" stopIfTrue="1" operator="notEqual">
      <formula>""</formula>
    </cfRule>
    <cfRule type="cellIs" dxfId="263" priority="258" stopIfTrue="1" operator="equal">
      <formula>""</formula>
    </cfRule>
  </conditionalFormatting>
  <conditionalFormatting sqref="U65:V66">
    <cfRule type="cellIs" dxfId="262" priority="254" stopIfTrue="1" operator="equal">
      <formula>"En curso"</formula>
    </cfRule>
    <cfRule type="cellIs" dxfId="261" priority="255" stopIfTrue="1" operator="equal">
      <formula>"Atrasada"</formula>
    </cfRule>
    <cfRule type="cellIs" dxfId="260" priority="256" stopIfTrue="1" operator="equal">
      <formula>"Cumplida"</formula>
    </cfRule>
  </conditionalFormatting>
  <conditionalFormatting sqref="U65:U66">
    <cfRule type="cellIs" dxfId="259" priority="251" stopIfTrue="1" operator="equal">
      <formula>"ATRAZADA"</formula>
    </cfRule>
    <cfRule type="cellIs" dxfId="258" priority="252" stopIfTrue="1" operator="equal">
      <formula>"Cerrada"</formula>
    </cfRule>
    <cfRule type="cellIs" dxfId="257" priority="253" stopIfTrue="1" operator="equal">
      <formula>"EN CURSO"</formula>
    </cfRule>
  </conditionalFormatting>
  <conditionalFormatting sqref="V65:V66">
    <cfRule type="cellIs" dxfId="256" priority="249" stopIfTrue="1" operator="notEqual">
      <formula>""</formula>
    </cfRule>
    <cfRule type="cellIs" dxfId="255" priority="250" stopIfTrue="1" operator="equal">
      <formula>""</formula>
    </cfRule>
  </conditionalFormatting>
  <conditionalFormatting sqref="U67:V67">
    <cfRule type="cellIs" dxfId="254" priority="246" stopIfTrue="1" operator="equal">
      <formula>"En curso"</formula>
    </cfRule>
    <cfRule type="cellIs" dxfId="253" priority="247" stopIfTrue="1" operator="equal">
      <formula>"Atrasada"</formula>
    </cfRule>
    <cfRule type="cellIs" dxfId="252" priority="248" stopIfTrue="1" operator="equal">
      <formula>"Cumplida"</formula>
    </cfRule>
  </conditionalFormatting>
  <conditionalFormatting sqref="U67">
    <cfRule type="cellIs" dxfId="251" priority="243" stopIfTrue="1" operator="equal">
      <formula>"ATRAZADA"</formula>
    </cfRule>
    <cfRule type="cellIs" dxfId="250" priority="244" stopIfTrue="1" operator="equal">
      <formula>"Cerrada"</formula>
    </cfRule>
    <cfRule type="cellIs" dxfId="249" priority="245" stopIfTrue="1" operator="equal">
      <formula>"EN CURSO"</formula>
    </cfRule>
  </conditionalFormatting>
  <conditionalFormatting sqref="V67">
    <cfRule type="cellIs" dxfId="248" priority="241" stopIfTrue="1" operator="notEqual">
      <formula>""</formula>
    </cfRule>
    <cfRule type="cellIs" dxfId="247" priority="242" stopIfTrue="1" operator="equal">
      <formula>""</formula>
    </cfRule>
  </conditionalFormatting>
  <conditionalFormatting sqref="U68:V68">
    <cfRule type="cellIs" dxfId="246" priority="238" stopIfTrue="1" operator="equal">
      <formula>"En curso"</formula>
    </cfRule>
    <cfRule type="cellIs" dxfId="245" priority="239" stopIfTrue="1" operator="equal">
      <formula>"Atrasada"</formula>
    </cfRule>
    <cfRule type="cellIs" dxfId="244" priority="240" stopIfTrue="1" operator="equal">
      <formula>"Cumplida"</formula>
    </cfRule>
  </conditionalFormatting>
  <conditionalFormatting sqref="U68">
    <cfRule type="cellIs" dxfId="243" priority="235" stopIfTrue="1" operator="equal">
      <formula>"ATRAZADA"</formula>
    </cfRule>
    <cfRule type="cellIs" dxfId="242" priority="236" stopIfTrue="1" operator="equal">
      <formula>"Cerrada"</formula>
    </cfRule>
    <cfRule type="cellIs" dxfId="241" priority="237" stopIfTrue="1" operator="equal">
      <formula>"EN CURSO"</formula>
    </cfRule>
  </conditionalFormatting>
  <conditionalFormatting sqref="V68">
    <cfRule type="cellIs" dxfId="240" priority="233" stopIfTrue="1" operator="notEqual">
      <formula>""</formula>
    </cfRule>
    <cfRule type="cellIs" dxfId="239" priority="234" stopIfTrue="1" operator="equal">
      <formula>""</formula>
    </cfRule>
  </conditionalFormatting>
  <conditionalFormatting sqref="U69:V69">
    <cfRule type="cellIs" dxfId="238" priority="230" stopIfTrue="1" operator="equal">
      <formula>"En curso"</formula>
    </cfRule>
    <cfRule type="cellIs" dxfId="237" priority="231" stopIfTrue="1" operator="equal">
      <formula>"Atrasada"</formula>
    </cfRule>
    <cfRule type="cellIs" dxfId="236" priority="232" stopIfTrue="1" operator="equal">
      <formula>"Cumplida"</formula>
    </cfRule>
  </conditionalFormatting>
  <conditionalFormatting sqref="U69">
    <cfRule type="cellIs" dxfId="235" priority="227" stopIfTrue="1" operator="equal">
      <formula>"ATRAZADA"</formula>
    </cfRule>
    <cfRule type="cellIs" dxfId="234" priority="228" stopIfTrue="1" operator="equal">
      <formula>"Cerrada"</formula>
    </cfRule>
    <cfRule type="cellIs" dxfId="233" priority="229" stopIfTrue="1" operator="equal">
      <formula>"EN CURSO"</formula>
    </cfRule>
  </conditionalFormatting>
  <conditionalFormatting sqref="V69">
    <cfRule type="cellIs" dxfId="232" priority="225" stopIfTrue="1" operator="notEqual">
      <formula>""</formula>
    </cfRule>
    <cfRule type="cellIs" dxfId="231" priority="226" stopIfTrue="1" operator="equal">
      <formula>""</formula>
    </cfRule>
  </conditionalFormatting>
  <conditionalFormatting sqref="U70:V70">
    <cfRule type="cellIs" dxfId="230" priority="222" stopIfTrue="1" operator="equal">
      <formula>"En curso"</formula>
    </cfRule>
    <cfRule type="cellIs" dxfId="229" priority="223" stopIfTrue="1" operator="equal">
      <formula>"Atrasada"</formula>
    </cfRule>
    <cfRule type="cellIs" dxfId="228" priority="224" stopIfTrue="1" operator="equal">
      <formula>"Cumplida"</formula>
    </cfRule>
  </conditionalFormatting>
  <conditionalFormatting sqref="U70">
    <cfRule type="cellIs" dxfId="227" priority="219" stopIfTrue="1" operator="equal">
      <formula>"ATRAZADA"</formula>
    </cfRule>
    <cfRule type="cellIs" dxfId="226" priority="220" stopIfTrue="1" operator="equal">
      <formula>"Cerrada"</formula>
    </cfRule>
    <cfRule type="cellIs" dxfId="225" priority="221" stopIfTrue="1" operator="equal">
      <formula>"EN CURSO"</formula>
    </cfRule>
  </conditionalFormatting>
  <conditionalFormatting sqref="V70">
    <cfRule type="cellIs" dxfId="224" priority="217" stopIfTrue="1" operator="notEqual">
      <formula>""</formula>
    </cfRule>
    <cfRule type="cellIs" dxfId="223" priority="218" stopIfTrue="1" operator="equal">
      <formula>""</formula>
    </cfRule>
  </conditionalFormatting>
  <conditionalFormatting sqref="U71:V71">
    <cfRule type="cellIs" dxfId="222" priority="214" stopIfTrue="1" operator="equal">
      <formula>"En curso"</formula>
    </cfRule>
    <cfRule type="cellIs" dxfId="221" priority="215" stopIfTrue="1" operator="equal">
      <formula>"Atrasada"</formula>
    </cfRule>
    <cfRule type="cellIs" dxfId="220" priority="216" stopIfTrue="1" operator="equal">
      <formula>"Cumplida"</formula>
    </cfRule>
  </conditionalFormatting>
  <conditionalFormatting sqref="U71">
    <cfRule type="cellIs" dxfId="219" priority="211" stopIfTrue="1" operator="equal">
      <formula>"ATRAZADA"</formula>
    </cfRule>
    <cfRule type="cellIs" dxfId="218" priority="212" stopIfTrue="1" operator="equal">
      <formula>"Cerrada"</formula>
    </cfRule>
    <cfRule type="cellIs" dxfId="217" priority="213" stopIfTrue="1" operator="equal">
      <formula>"EN CURSO"</formula>
    </cfRule>
  </conditionalFormatting>
  <conditionalFormatting sqref="V71">
    <cfRule type="cellIs" dxfId="216" priority="209" stopIfTrue="1" operator="notEqual">
      <formula>""</formula>
    </cfRule>
    <cfRule type="cellIs" dxfId="215" priority="210" stopIfTrue="1" operator="equal">
      <formula>""</formula>
    </cfRule>
  </conditionalFormatting>
  <conditionalFormatting sqref="U72:V73">
    <cfRule type="cellIs" dxfId="214" priority="206" stopIfTrue="1" operator="equal">
      <formula>"En curso"</formula>
    </cfRule>
    <cfRule type="cellIs" dxfId="213" priority="207" stopIfTrue="1" operator="equal">
      <formula>"Atrasada"</formula>
    </cfRule>
    <cfRule type="cellIs" dxfId="212" priority="208" stopIfTrue="1" operator="equal">
      <formula>"Cumplida"</formula>
    </cfRule>
  </conditionalFormatting>
  <conditionalFormatting sqref="U72:U73">
    <cfRule type="cellIs" dxfId="211" priority="203" stopIfTrue="1" operator="equal">
      <formula>"ATRAZADA"</formula>
    </cfRule>
    <cfRule type="cellIs" dxfId="210" priority="204" stopIfTrue="1" operator="equal">
      <formula>"Cerrada"</formula>
    </cfRule>
    <cfRule type="cellIs" dxfId="209" priority="205" stopIfTrue="1" operator="equal">
      <formula>"EN CURSO"</formula>
    </cfRule>
  </conditionalFormatting>
  <conditionalFormatting sqref="V72:V73">
    <cfRule type="cellIs" dxfId="208" priority="201" stopIfTrue="1" operator="notEqual">
      <formula>""</formula>
    </cfRule>
    <cfRule type="cellIs" dxfId="207" priority="202" stopIfTrue="1" operator="equal">
      <formula>""</formula>
    </cfRule>
  </conditionalFormatting>
  <conditionalFormatting sqref="U74:V74">
    <cfRule type="cellIs" dxfId="206" priority="198" stopIfTrue="1" operator="equal">
      <formula>"En curso"</formula>
    </cfRule>
    <cfRule type="cellIs" dxfId="205" priority="199" stopIfTrue="1" operator="equal">
      <formula>"Atrasada"</formula>
    </cfRule>
    <cfRule type="cellIs" dxfId="204" priority="200" stopIfTrue="1" operator="equal">
      <formula>"Cumplida"</formula>
    </cfRule>
  </conditionalFormatting>
  <conditionalFormatting sqref="U74">
    <cfRule type="cellIs" dxfId="203" priority="195" stopIfTrue="1" operator="equal">
      <formula>"ATRAZADA"</formula>
    </cfRule>
    <cfRule type="cellIs" dxfId="202" priority="196" stopIfTrue="1" operator="equal">
      <formula>"Cerrada"</formula>
    </cfRule>
    <cfRule type="cellIs" dxfId="201" priority="197" stopIfTrue="1" operator="equal">
      <formula>"EN CURSO"</formula>
    </cfRule>
  </conditionalFormatting>
  <conditionalFormatting sqref="V74">
    <cfRule type="cellIs" dxfId="200" priority="193" stopIfTrue="1" operator="notEqual">
      <formula>""</formula>
    </cfRule>
    <cfRule type="cellIs" dxfId="199" priority="194" stopIfTrue="1" operator="equal">
      <formula>""</formula>
    </cfRule>
  </conditionalFormatting>
  <conditionalFormatting sqref="U75:V75">
    <cfRule type="cellIs" dxfId="198" priority="190" stopIfTrue="1" operator="equal">
      <formula>"En curso"</formula>
    </cfRule>
    <cfRule type="cellIs" dxfId="197" priority="191" stopIfTrue="1" operator="equal">
      <formula>"Atrasada"</formula>
    </cfRule>
    <cfRule type="cellIs" dxfId="196" priority="192" stopIfTrue="1" operator="equal">
      <formula>"Cumplida"</formula>
    </cfRule>
  </conditionalFormatting>
  <conditionalFormatting sqref="U75">
    <cfRule type="cellIs" dxfId="195" priority="187" stopIfTrue="1" operator="equal">
      <formula>"ATRAZADA"</formula>
    </cfRule>
    <cfRule type="cellIs" dxfId="194" priority="188" stopIfTrue="1" operator="equal">
      <formula>"Cerrada"</formula>
    </cfRule>
    <cfRule type="cellIs" dxfId="193" priority="189" stopIfTrue="1" operator="equal">
      <formula>"EN CURSO"</formula>
    </cfRule>
  </conditionalFormatting>
  <conditionalFormatting sqref="V75">
    <cfRule type="cellIs" dxfId="192" priority="185" stopIfTrue="1" operator="notEqual">
      <formula>""</formula>
    </cfRule>
    <cfRule type="cellIs" dxfId="191" priority="186" stopIfTrue="1" operator="equal">
      <formula>""</formula>
    </cfRule>
  </conditionalFormatting>
  <conditionalFormatting sqref="U76:V76">
    <cfRule type="cellIs" dxfId="190" priority="182" stopIfTrue="1" operator="equal">
      <formula>"En curso"</formula>
    </cfRule>
    <cfRule type="cellIs" dxfId="189" priority="183" stopIfTrue="1" operator="equal">
      <formula>"Atrasada"</formula>
    </cfRule>
    <cfRule type="cellIs" dxfId="188" priority="184" stopIfTrue="1" operator="equal">
      <formula>"Cumplida"</formula>
    </cfRule>
  </conditionalFormatting>
  <conditionalFormatting sqref="U76">
    <cfRule type="cellIs" dxfId="187" priority="179" stopIfTrue="1" operator="equal">
      <formula>"ATRAZADA"</formula>
    </cfRule>
    <cfRule type="cellIs" dxfId="186" priority="180" stopIfTrue="1" operator="equal">
      <formula>"Cerrada"</formula>
    </cfRule>
    <cfRule type="cellIs" dxfId="185" priority="181" stopIfTrue="1" operator="equal">
      <formula>"EN CURSO"</formula>
    </cfRule>
  </conditionalFormatting>
  <conditionalFormatting sqref="V76">
    <cfRule type="cellIs" dxfId="184" priority="177" stopIfTrue="1" operator="notEqual">
      <formula>""</formula>
    </cfRule>
    <cfRule type="cellIs" dxfId="183" priority="178" stopIfTrue="1" operator="equal">
      <formula>""</formula>
    </cfRule>
  </conditionalFormatting>
  <conditionalFormatting sqref="U77:V77">
    <cfRule type="cellIs" dxfId="182" priority="174" stopIfTrue="1" operator="equal">
      <formula>"En curso"</formula>
    </cfRule>
    <cfRule type="cellIs" dxfId="181" priority="175" stopIfTrue="1" operator="equal">
      <formula>"Atrasada"</formula>
    </cfRule>
    <cfRule type="cellIs" dxfId="180" priority="176" stopIfTrue="1" operator="equal">
      <formula>"Cumplida"</formula>
    </cfRule>
  </conditionalFormatting>
  <conditionalFormatting sqref="U77">
    <cfRule type="cellIs" dxfId="179" priority="171" stopIfTrue="1" operator="equal">
      <formula>"ATRAZADA"</formula>
    </cfRule>
    <cfRule type="cellIs" dxfId="178" priority="172" stopIfTrue="1" operator="equal">
      <formula>"Cerrada"</formula>
    </cfRule>
    <cfRule type="cellIs" dxfId="177" priority="173" stopIfTrue="1" operator="equal">
      <formula>"EN CURSO"</formula>
    </cfRule>
  </conditionalFormatting>
  <conditionalFormatting sqref="V77">
    <cfRule type="cellIs" dxfId="176" priority="169" stopIfTrue="1" operator="notEqual">
      <formula>""</formula>
    </cfRule>
    <cfRule type="cellIs" dxfId="175" priority="170" stopIfTrue="1" operator="equal">
      <formula>""</formula>
    </cfRule>
  </conditionalFormatting>
  <conditionalFormatting sqref="U78:V78">
    <cfRule type="cellIs" dxfId="174" priority="166" stopIfTrue="1" operator="equal">
      <formula>"En curso"</formula>
    </cfRule>
    <cfRule type="cellIs" dxfId="173" priority="167" stopIfTrue="1" operator="equal">
      <formula>"Atrasada"</formula>
    </cfRule>
    <cfRule type="cellIs" dxfId="172" priority="168" stopIfTrue="1" operator="equal">
      <formula>"Cumplida"</formula>
    </cfRule>
  </conditionalFormatting>
  <conditionalFormatting sqref="U78">
    <cfRule type="cellIs" dxfId="171" priority="163" stopIfTrue="1" operator="equal">
      <formula>"ATRAZADA"</formula>
    </cfRule>
    <cfRule type="cellIs" dxfId="170" priority="164" stopIfTrue="1" operator="equal">
      <formula>"Cerrada"</formula>
    </cfRule>
    <cfRule type="cellIs" dxfId="169" priority="165" stopIfTrue="1" operator="equal">
      <formula>"EN CURSO"</formula>
    </cfRule>
  </conditionalFormatting>
  <conditionalFormatting sqref="V78">
    <cfRule type="cellIs" dxfId="168" priority="161" stopIfTrue="1" operator="notEqual">
      <formula>""</formula>
    </cfRule>
    <cfRule type="cellIs" dxfId="167" priority="162" stopIfTrue="1" operator="equal">
      <formula>""</formula>
    </cfRule>
  </conditionalFormatting>
  <conditionalFormatting sqref="U79:V80">
    <cfRule type="cellIs" dxfId="166" priority="158" stopIfTrue="1" operator="equal">
      <formula>"En curso"</formula>
    </cfRule>
    <cfRule type="cellIs" dxfId="165" priority="159" stopIfTrue="1" operator="equal">
      <formula>"Atrasada"</formula>
    </cfRule>
    <cfRule type="cellIs" dxfId="164" priority="160" stopIfTrue="1" operator="equal">
      <formula>"Cumplida"</formula>
    </cfRule>
  </conditionalFormatting>
  <conditionalFormatting sqref="U79:U80">
    <cfRule type="cellIs" dxfId="163" priority="155" stopIfTrue="1" operator="equal">
      <formula>"ATRAZADA"</formula>
    </cfRule>
    <cfRule type="cellIs" dxfId="162" priority="156" stopIfTrue="1" operator="equal">
      <formula>"Cerrada"</formula>
    </cfRule>
    <cfRule type="cellIs" dxfId="161" priority="157" stopIfTrue="1" operator="equal">
      <formula>"EN CURSO"</formula>
    </cfRule>
  </conditionalFormatting>
  <conditionalFormatting sqref="V79:V80">
    <cfRule type="cellIs" dxfId="160" priority="153" stopIfTrue="1" operator="notEqual">
      <formula>""</formula>
    </cfRule>
    <cfRule type="cellIs" dxfId="159" priority="154" stopIfTrue="1" operator="equal">
      <formula>""</formula>
    </cfRule>
  </conditionalFormatting>
  <conditionalFormatting sqref="U81:V81">
    <cfRule type="cellIs" dxfId="158" priority="150" stopIfTrue="1" operator="equal">
      <formula>"En curso"</formula>
    </cfRule>
    <cfRule type="cellIs" dxfId="157" priority="151" stopIfTrue="1" operator="equal">
      <formula>"Atrasada"</formula>
    </cfRule>
    <cfRule type="cellIs" dxfId="156" priority="152" stopIfTrue="1" operator="equal">
      <formula>"Cumplida"</formula>
    </cfRule>
  </conditionalFormatting>
  <conditionalFormatting sqref="U81">
    <cfRule type="cellIs" dxfId="155" priority="147" stopIfTrue="1" operator="equal">
      <formula>"ATRAZADA"</formula>
    </cfRule>
    <cfRule type="cellIs" dxfId="154" priority="148" stopIfTrue="1" operator="equal">
      <formula>"Cerrada"</formula>
    </cfRule>
    <cfRule type="cellIs" dxfId="153" priority="149" stopIfTrue="1" operator="equal">
      <formula>"EN CURSO"</formula>
    </cfRule>
  </conditionalFormatting>
  <conditionalFormatting sqref="V81">
    <cfRule type="cellIs" dxfId="152" priority="145" stopIfTrue="1" operator="notEqual">
      <formula>""</formula>
    </cfRule>
    <cfRule type="cellIs" dxfId="151" priority="146" stopIfTrue="1" operator="equal">
      <formula>""</formula>
    </cfRule>
  </conditionalFormatting>
  <conditionalFormatting sqref="U82:V82">
    <cfRule type="cellIs" dxfId="150" priority="142" stopIfTrue="1" operator="equal">
      <formula>"En curso"</formula>
    </cfRule>
    <cfRule type="cellIs" dxfId="149" priority="143" stopIfTrue="1" operator="equal">
      <formula>"Atrasada"</formula>
    </cfRule>
    <cfRule type="cellIs" dxfId="148" priority="144" stopIfTrue="1" operator="equal">
      <formula>"Cumplida"</formula>
    </cfRule>
  </conditionalFormatting>
  <conditionalFormatting sqref="U82">
    <cfRule type="cellIs" dxfId="147" priority="139" stopIfTrue="1" operator="equal">
      <formula>"ATRAZADA"</formula>
    </cfRule>
    <cfRule type="cellIs" dxfId="146" priority="140" stopIfTrue="1" operator="equal">
      <formula>"Cerrada"</formula>
    </cfRule>
    <cfRule type="cellIs" dxfId="145" priority="141" stopIfTrue="1" operator="equal">
      <formula>"EN CURSO"</formula>
    </cfRule>
  </conditionalFormatting>
  <conditionalFormatting sqref="V82">
    <cfRule type="cellIs" dxfId="144" priority="137" stopIfTrue="1" operator="notEqual">
      <formula>""</formula>
    </cfRule>
    <cfRule type="cellIs" dxfId="143" priority="138" stopIfTrue="1" operator="equal">
      <formula>""</formula>
    </cfRule>
  </conditionalFormatting>
  <conditionalFormatting sqref="U83:V83">
    <cfRule type="cellIs" dxfId="142" priority="134" stopIfTrue="1" operator="equal">
      <formula>"En curso"</formula>
    </cfRule>
    <cfRule type="cellIs" dxfId="141" priority="135" stopIfTrue="1" operator="equal">
      <formula>"Atrasada"</formula>
    </cfRule>
    <cfRule type="cellIs" dxfId="140" priority="136" stopIfTrue="1" operator="equal">
      <formula>"Cumplida"</formula>
    </cfRule>
  </conditionalFormatting>
  <conditionalFormatting sqref="U83">
    <cfRule type="cellIs" dxfId="139" priority="131" stopIfTrue="1" operator="equal">
      <formula>"ATRAZADA"</formula>
    </cfRule>
    <cfRule type="cellIs" dxfId="138" priority="132" stopIfTrue="1" operator="equal">
      <formula>"Cerrada"</formula>
    </cfRule>
    <cfRule type="cellIs" dxfId="137" priority="133" stopIfTrue="1" operator="equal">
      <formula>"EN CURSO"</formula>
    </cfRule>
  </conditionalFormatting>
  <conditionalFormatting sqref="V83">
    <cfRule type="cellIs" dxfId="136" priority="129" stopIfTrue="1" operator="notEqual">
      <formula>""</formula>
    </cfRule>
    <cfRule type="cellIs" dxfId="135" priority="130" stopIfTrue="1" operator="equal">
      <formula>""</formula>
    </cfRule>
  </conditionalFormatting>
  <conditionalFormatting sqref="U84:V84">
    <cfRule type="cellIs" dxfId="134" priority="126" stopIfTrue="1" operator="equal">
      <formula>"En curso"</formula>
    </cfRule>
    <cfRule type="cellIs" dxfId="133" priority="127" stopIfTrue="1" operator="equal">
      <formula>"Atrasada"</formula>
    </cfRule>
    <cfRule type="cellIs" dxfId="132" priority="128" stopIfTrue="1" operator="equal">
      <formula>"Cumplida"</formula>
    </cfRule>
  </conditionalFormatting>
  <conditionalFormatting sqref="U84">
    <cfRule type="cellIs" dxfId="131" priority="123" stopIfTrue="1" operator="equal">
      <formula>"ATRAZADA"</formula>
    </cfRule>
    <cfRule type="cellIs" dxfId="130" priority="124" stopIfTrue="1" operator="equal">
      <formula>"Cerrada"</formula>
    </cfRule>
    <cfRule type="cellIs" dxfId="129" priority="125" stopIfTrue="1" operator="equal">
      <formula>"EN CURSO"</formula>
    </cfRule>
  </conditionalFormatting>
  <conditionalFormatting sqref="V84">
    <cfRule type="cellIs" dxfId="128" priority="121" stopIfTrue="1" operator="notEqual">
      <formula>""</formula>
    </cfRule>
    <cfRule type="cellIs" dxfId="127" priority="122" stopIfTrue="1" operator="equal">
      <formula>""</formula>
    </cfRule>
  </conditionalFormatting>
  <conditionalFormatting sqref="U85:V85">
    <cfRule type="cellIs" dxfId="126" priority="118" stopIfTrue="1" operator="equal">
      <formula>"En curso"</formula>
    </cfRule>
    <cfRule type="cellIs" dxfId="125" priority="119" stopIfTrue="1" operator="equal">
      <formula>"Atrasada"</formula>
    </cfRule>
    <cfRule type="cellIs" dxfId="124" priority="120" stopIfTrue="1" operator="equal">
      <formula>"Cumplida"</formula>
    </cfRule>
  </conditionalFormatting>
  <conditionalFormatting sqref="U85">
    <cfRule type="cellIs" dxfId="123" priority="115" stopIfTrue="1" operator="equal">
      <formula>"ATRAZADA"</formula>
    </cfRule>
    <cfRule type="cellIs" dxfId="122" priority="116" stopIfTrue="1" operator="equal">
      <formula>"Cerrada"</formula>
    </cfRule>
    <cfRule type="cellIs" dxfId="121" priority="117" stopIfTrue="1" operator="equal">
      <formula>"EN CURSO"</formula>
    </cfRule>
  </conditionalFormatting>
  <conditionalFormatting sqref="V85">
    <cfRule type="cellIs" dxfId="120" priority="113" stopIfTrue="1" operator="notEqual">
      <formula>""</formula>
    </cfRule>
    <cfRule type="cellIs" dxfId="119" priority="114" stopIfTrue="1" operator="equal">
      <formula>""</formula>
    </cfRule>
  </conditionalFormatting>
  <conditionalFormatting sqref="U86:V87">
    <cfRule type="cellIs" dxfId="118" priority="110" stopIfTrue="1" operator="equal">
      <formula>"En curso"</formula>
    </cfRule>
    <cfRule type="cellIs" dxfId="117" priority="111" stopIfTrue="1" operator="equal">
      <formula>"Atrasada"</formula>
    </cfRule>
    <cfRule type="cellIs" dxfId="116" priority="112" stopIfTrue="1" operator="equal">
      <formula>"Cumplida"</formula>
    </cfRule>
  </conditionalFormatting>
  <conditionalFormatting sqref="U86:U87">
    <cfRule type="cellIs" dxfId="115" priority="107" stopIfTrue="1" operator="equal">
      <formula>"ATRAZADA"</formula>
    </cfRule>
    <cfRule type="cellIs" dxfId="114" priority="108" stopIfTrue="1" operator="equal">
      <formula>"Cerrada"</formula>
    </cfRule>
    <cfRule type="cellIs" dxfId="113" priority="109" stopIfTrue="1" operator="equal">
      <formula>"EN CURSO"</formula>
    </cfRule>
  </conditionalFormatting>
  <conditionalFormatting sqref="V86:V87">
    <cfRule type="cellIs" dxfId="112" priority="105" stopIfTrue="1" operator="notEqual">
      <formula>""</formula>
    </cfRule>
    <cfRule type="cellIs" dxfId="111" priority="106" stopIfTrue="1" operator="equal">
      <formula>""</formula>
    </cfRule>
  </conditionalFormatting>
  <conditionalFormatting sqref="U88:V88">
    <cfRule type="cellIs" dxfId="110" priority="102" stopIfTrue="1" operator="equal">
      <formula>"En curso"</formula>
    </cfRule>
    <cfRule type="cellIs" dxfId="109" priority="103" stopIfTrue="1" operator="equal">
      <formula>"Atrasada"</formula>
    </cfRule>
    <cfRule type="cellIs" dxfId="108" priority="104" stopIfTrue="1" operator="equal">
      <formula>"Cumplida"</formula>
    </cfRule>
  </conditionalFormatting>
  <conditionalFormatting sqref="U88">
    <cfRule type="cellIs" dxfId="107" priority="99" stopIfTrue="1" operator="equal">
      <formula>"ATRAZADA"</formula>
    </cfRule>
    <cfRule type="cellIs" dxfId="106" priority="100" stopIfTrue="1" operator="equal">
      <formula>"Cerrada"</formula>
    </cfRule>
    <cfRule type="cellIs" dxfId="105" priority="101" stopIfTrue="1" operator="equal">
      <formula>"EN CURSO"</formula>
    </cfRule>
  </conditionalFormatting>
  <conditionalFormatting sqref="V88">
    <cfRule type="cellIs" dxfId="104" priority="97" stopIfTrue="1" operator="notEqual">
      <formula>""</formula>
    </cfRule>
    <cfRule type="cellIs" dxfId="103" priority="98" stopIfTrue="1" operator="equal">
      <formula>""</formula>
    </cfRule>
  </conditionalFormatting>
  <conditionalFormatting sqref="U89:V89">
    <cfRule type="cellIs" dxfId="102" priority="94" stopIfTrue="1" operator="equal">
      <formula>"En curso"</formula>
    </cfRule>
    <cfRule type="cellIs" dxfId="101" priority="95" stopIfTrue="1" operator="equal">
      <formula>"Atrasada"</formula>
    </cfRule>
    <cfRule type="cellIs" dxfId="100" priority="96" stopIfTrue="1" operator="equal">
      <formula>"Cumplida"</formula>
    </cfRule>
  </conditionalFormatting>
  <conditionalFormatting sqref="U89">
    <cfRule type="cellIs" dxfId="99" priority="91" stopIfTrue="1" operator="equal">
      <formula>"ATRAZADA"</formula>
    </cfRule>
    <cfRule type="cellIs" dxfId="98" priority="92" stopIfTrue="1" operator="equal">
      <formula>"Cerrada"</formula>
    </cfRule>
    <cfRule type="cellIs" dxfId="97" priority="93" stopIfTrue="1" operator="equal">
      <formula>"EN CURSO"</formula>
    </cfRule>
  </conditionalFormatting>
  <conditionalFormatting sqref="V89">
    <cfRule type="cellIs" dxfId="96" priority="89" stopIfTrue="1" operator="notEqual">
      <formula>""</formula>
    </cfRule>
    <cfRule type="cellIs" dxfId="95" priority="90" stopIfTrue="1" operator="equal">
      <formula>""</formula>
    </cfRule>
  </conditionalFormatting>
  <conditionalFormatting sqref="U90:V90">
    <cfRule type="cellIs" dxfId="94" priority="86" stopIfTrue="1" operator="equal">
      <formula>"En curso"</formula>
    </cfRule>
    <cfRule type="cellIs" dxfId="93" priority="87" stopIfTrue="1" operator="equal">
      <formula>"Atrasada"</formula>
    </cfRule>
    <cfRule type="cellIs" dxfId="92" priority="88" stopIfTrue="1" operator="equal">
      <formula>"Cumplida"</formula>
    </cfRule>
  </conditionalFormatting>
  <conditionalFormatting sqref="U90">
    <cfRule type="cellIs" dxfId="91" priority="83" stopIfTrue="1" operator="equal">
      <formula>"ATRAZADA"</formula>
    </cfRule>
    <cfRule type="cellIs" dxfId="90" priority="84" stopIfTrue="1" operator="equal">
      <formula>"Cerrada"</formula>
    </cfRule>
    <cfRule type="cellIs" dxfId="89" priority="85" stopIfTrue="1" operator="equal">
      <formula>"EN CURSO"</formula>
    </cfRule>
  </conditionalFormatting>
  <conditionalFormatting sqref="V90">
    <cfRule type="cellIs" dxfId="88" priority="81" stopIfTrue="1" operator="notEqual">
      <formula>""</formula>
    </cfRule>
    <cfRule type="cellIs" dxfId="87" priority="82" stopIfTrue="1" operator="equal">
      <formula>""</formula>
    </cfRule>
  </conditionalFormatting>
  <conditionalFormatting sqref="U91:V91">
    <cfRule type="cellIs" dxfId="86" priority="78" stopIfTrue="1" operator="equal">
      <formula>"En curso"</formula>
    </cfRule>
    <cfRule type="cellIs" dxfId="85" priority="79" stopIfTrue="1" operator="equal">
      <formula>"Atrasada"</formula>
    </cfRule>
    <cfRule type="cellIs" dxfId="84" priority="80" stopIfTrue="1" operator="equal">
      <formula>"Cumplida"</formula>
    </cfRule>
  </conditionalFormatting>
  <conditionalFormatting sqref="U91">
    <cfRule type="cellIs" dxfId="83" priority="75" stopIfTrue="1" operator="equal">
      <formula>"ATRAZADA"</formula>
    </cfRule>
    <cfRule type="cellIs" dxfId="82" priority="76" stopIfTrue="1" operator="equal">
      <formula>"Cerrada"</formula>
    </cfRule>
    <cfRule type="cellIs" dxfId="81" priority="77" stopIfTrue="1" operator="equal">
      <formula>"EN CURSO"</formula>
    </cfRule>
  </conditionalFormatting>
  <conditionalFormatting sqref="V91">
    <cfRule type="cellIs" dxfId="80" priority="73" stopIfTrue="1" operator="notEqual">
      <formula>""</formula>
    </cfRule>
    <cfRule type="cellIs" dxfId="79" priority="74" stopIfTrue="1" operator="equal">
      <formula>""</formula>
    </cfRule>
  </conditionalFormatting>
  <conditionalFormatting sqref="U92:V92">
    <cfRule type="cellIs" dxfId="78" priority="70" stopIfTrue="1" operator="equal">
      <formula>"En curso"</formula>
    </cfRule>
    <cfRule type="cellIs" dxfId="77" priority="71" stopIfTrue="1" operator="equal">
      <formula>"Atrasada"</formula>
    </cfRule>
    <cfRule type="cellIs" dxfId="76" priority="72" stopIfTrue="1" operator="equal">
      <formula>"Cumplida"</formula>
    </cfRule>
  </conditionalFormatting>
  <conditionalFormatting sqref="U92">
    <cfRule type="cellIs" dxfId="75" priority="67" stopIfTrue="1" operator="equal">
      <formula>"ATRAZADA"</formula>
    </cfRule>
    <cfRule type="cellIs" dxfId="74" priority="68" stopIfTrue="1" operator="equal">
      <formula>"Cerrada"</formula>
    </cfRule>
    <cfRule type="cellIs" dxfId="73" priority="69" stopIfTrue="1" operator="equal">
      <formula>"EN CURSO"</formula>
    </cfRule>
  </conditionalFormatting>
  <conditionalFormatting sqref="V92">
    <cfRule type="cellIs" dxfId="72" priority="65" stopIfTrue="1" operator="notEqual">
      <formula>""</formula>
    </cfRule>
    <cfRule type="cellIs" dxfId="71" priority="66" stopIfTrue="1" operator="equal">
      <formula>""</formula>
    </cfRule>
  </conditionalFormatting>
  <conditionalFormatting sqref="U93:V94">
    <cfRule type="cellIs" dxfId="70" priority="62" stopIfTrue="1" operator="equal">
      <formula>"En curso"</formula>
    </cfRule>
    <cfRule type="cellIs" dxfId="69" priority="63" stopIfTrue="1" operator="equal">
      <formula>"Atrasada"</formula>
    </cfRule>
    <cfRule type="cellIs" dxfId="68" priority="64" stopIfTrue="1" operator="equal">
      <formula>"Cumplida"</formula>
    </cfRule>
  </conditionalFormatting>
  <conditionalFormatting sqref="U93:U94">
    <cfRule type="cellIs" dxfId="67" priority="59" stopIfTrue="1" operator="equal">
      <formula>"ATRAZADA"</formula>
    </cfRule>
    <cfRule type="cellIs" dxfId="66" priority="60" stopIfTrue="1" operator="equal">
      <formula>"Cerrada"</formula>
    </cfRule>
    <cfRule type="cellIs" dxfId="65" priority="61" stopIfTrue="1" operator="equal">
      <formula>"EN CURSO"</formula>
    </cfRule>
  </conditionalFormatting>
  <conditionalFormatting sqref="V93:V94">
    <cfRule type="cellIs" dxfId="64" priority="57" stopIfTrue="1" operator="notEqual">
      <formula>""</formula>
    </cfRule>
    <cfRule type="cellIs" dxfId="63" priority="58" stopIfTrue="1" operator="equal">
      <formula>""</formula>
    </cfRule>
  </conditionalFormatting>
  <conditionalFormatting sqref="U95:V95">
    <cfRule type="cellIs" dxfId="62" priority="54" stopIfTrue="1" operator="equal">
      <formula>"En curso"</formula>
    </cfRule>
    <cfRule type="cellIs" dxfId="61" priority="55" stopIfTrue="1" operator="equal">
      <formula>"Atrasada"</formula>
    </cfRule>
    <cfRule type="cellIs" dxfId="60" priority="56" stopIfTrue="1" operator="equal">
      <formula>"Cumplida"</formula>
    </cfRule>
  </conditionalFormatting>
  <conditionalFormatting sqref="U95">
    <cfRule type="cellIs" dxfId="59" priority="51" stopIfTrue="1" operator="equal">
      <formula>"ATRAZADA"</formula>
    </cfRule>
    <cfRule type="cellIs" dxfId="58" priority="52" stopIfTrue="1" operator="equal">
      <formula>"Cerrada"</formula>
    </cfRule>
    <cfRule type="cellIs" dxfId="57" priority="53" stopIfTrue="1" operator="equal">
      <formula>"EN CURSO"</formula>
    </cfRule>
  </conditionalFormatting>
  <conditionalFormatting sqref="V95">
    <cfRule type="cellIs" dxfId="56" priority="49" stopIfTrue="1" operator="notEqual">
      <formula>""</formula>
    </cfRule>
    <cfRule type="cellIs" dxfId="55" priority="50" stopIfTrue="1" operator="equal">
      <formula>""</formula>
    </cfRule>
  </conditionalFormatting>
  <conditionalFormatting sqref="U96:V96">
    <cfRule type="cellIs" dxfId="54" priority="46" stopIfTrue="1" operator="equal">
      <formula>"En curso"</formula>
    </cfRule>
    <cfRule type="cellIs" dxfId="53" priority="47" stopIfTrue="1" operator="equal">
      <formula>"Atrasada"</formula>
    </cfRule>
    <cfRule type="cellIs" dxfId="52" priority="48" stopIfTrue="1" operator="equal">
      <formula>"Cumplida"</formula>
    </cfRule>
  </conditionalFormatting>
  <conditionalFormatting sqref="U96">
    <cfRule type="cellIs" dxfId="51" priority="43" stopIfTrue="1" operator="equal">
      <formula>"ATRAZADA"</formula>
    </cfRule>
    <cfRule type="cellIs" dxfId="50" priority="44" stopIfTrue="1" operator="equal">
      <formula>"Cerrada"</formula>
    </cfRule>
    <cfRule type="cellIs" dxfId="49" priority="45" stopIfTrue="1" operator="equal">
      <formula>"EN CURSO"</formula>
    </cfRule>
  </conditionalFormatting>
  <conditionalFormatting sqref="V96">
    <cfRule type="cellIs" dxfId="48" priority="41" stopIfTrue="1" operator="notEqual">
      <formula>""</formula>
    </cfRule>
    <cfRule type="cellIs" dxfId="47" priority="42" stopIfTrue="1" operator="equal">
      <formula>""</formula>
    </cfRule>
  </conditionalFormatting>
  <conditionalFormatting sqref="U97:V97">
    <cfRule type="cellIs" dxfId="46" priority="38" stopIfTrue="1" operator="equal">
      <formula>"En curso"</formula>
    </cfRule>
    <cfRule type="cellIs" dxfId="45" priority="39" stopIfTrue="1" operator="equal">
      <formula>"Atrasada"</formula>
    </cfRule>
    <cfRule type="cellIs" dxfId="44" priority="40" stopIfTrue="1" operator="equal">
      <formula>"Cumplida"</formula>
    </cfRule>
  </conditionalFormatting>
  <conditionalFormatting sqref="U97">
    <cfRule type="cellIs" dxfId="43" priority="35" stopIfTrue="1" operator="equal">
      <formula>"ATRAZADA"</formula>
    </cfRule>
    <cfRule type="cellIs" dxfId="42" priority="36" stopIfTrue="1" operator="equal">
      <formula>"Cerrada"</formula>
    </cfRule>
    <cfRule type="cellIs" dxfId="41" priority="37" stopIfTrue="1" operator="equal">
      <formula>"EN CURSO"</formula>
    </cfRule>
  </conditionalFormatting>
  <conditionalFormatting sqref="V97">
    <cfRule type="cellIs" dxfId="40" priority="33" stopIfTrue="1" operator="notEqual">
      <formula>""</formula>
    </cfRule>
    <cfRule type="cellIs" dxfId="39" priority="34" stopIfTrue="1" operator="equal">
      <formula>""</formula>
    </cfRule>
  </conditionalFormatting>
  <conditionalFormatting sqref="U98:V98">
    <cfRule type="cellIs" dxfId="38" priority="30" stopIfTrue="1" operator="equal">
      <formula>"En curso"</formula>
    </cfRule>
    <cfRule type="cellIs" dxfId="37" priority="31" stopIfTrue="1" operator="equal">
      <formula>"Atrasada"</formula>
    </cfRule>
    <cfRule type="cellIs" dxfId="36" priority="32" stopIfTrue="1" operator="equal">
      <formula>"Cumplida"</formula>
    </cfRule>
  </conditionalFormatting>
  <conditionalFormatting sqref="U98">
    <cfRule type="cellIs" dxfId="35" priority="27" stopIfTrue="1" operator="equal">
      <formula>"ATRAZADA"</formula>
    </cfRule>
    <cfRule type="cellIs" dxfId="34" priority="28" stopIfTrue="1" operator="equal">
      <formula>"Cerrada"</formula>
    </cfRule>
    <cfRule type="cellIs" dxfId="33" priority="29" stopIfTrue="1" operator="equal">
      <formula>"EN CURSO"</formula>
    </cfRule>
  </conditionalFormatting>
  <conditionalFormatting sqref="V98">
    <cfRule type="cellIs" dxfId="32" priority="25" stopIfTrue="1" operator="notEqual">
      <formula>""</formula>
    </cfRule>
    <cfRule type="cellIs" dxfId="31" priority="26" stopIfTrue="1" operator="equal">
      <formula>""</formula>
    </cfRule>
  </conditionalFormatting>
  <conditionalFormatting sqref="U99:V99">
    <cfRule type="cellIs" dxfId="30" priority="22" stopIfTrue="1" operator="equal">
      <formula>"En curso"</formula>
    </cfRule>
    <cfRule type="cellIs" dxfId="29" priority="23" stopIfTrue="1" operator="equal">
      <formula>"Atrasada"</formula>
    </cfRule>
    <cfRule type="cellIs" dxfId="28" priority="24" stopIfTrue="1" operator="equal">
      <formula>"Cumplida"</formula>
    </cfRule>
  </conditionalFormatting>
  <conditionalFormatting sqref="U99">
    <cfRule type="cellIs" dxfId="27" priority="19" stopIfTrue="1" operator="equal">
      <formula>"ATRAZADA"</formula>
    </cfRule>
    <cfRule type="cellIs" dxfId="26" priority="20" stopIfTrue="1" operator="equal">
      <formula>"Cerrada"</formula>
    </cfRule>
    <cfRule type="cellIs" dxfId="25" priority="21" stopIfTrue="1" operator="equal">
      <formula>"EN CURSO"</formula>
    </cfRule>
  </conditionalFormatting>
  <conditionalFormatting sqref="V99">
    <cfRule type="cellIs" dxfId="24" priority="17" stopIfTrue="1" operator="notEqual">
      <formula>""</formula>
    </cfRule>
    <cfRule type="cellIs" dxfId="23" priority="18" stopIfTrue="1" operator="equal">
      <formula>""</formula>
    </cfRule>
  </conditionalFormatting>
  <conditionalFormatting sqref="U100:V101">
    <cfRule type="cellIs" dxfId="22" priority="14" stopIfTrue="1" operator="equal">
      <formula>"En curso"</formula>
    </cfRule>
    <cfRule type="cellIs" dxfId="21" priority="15" stopIfTrue="1" operator="equal">
      <formula>"Atrasada"</formula>
    </cfRule>
    <cfRule type="cellIs" dxfId="20" priority="16" stopIfTrue="1" operator="equal">
      <formula>"Cumplida"</formula>
    </cfRule>
  </conditionalFormatting>
  <conditionalFormatting sqref="U100:U101">
    <cfRule type="cellIs" dxfId="19" priority="11" stopIfTrue="1" operator="equal">
      <formula>"ATRAZADA"</formula>
    </cfRule>
    <cfRule type="cellIs" dxfId="18" priority="12" stopIfTrue="1" operator="equal">
      <formula>"Cerrada"</formula>
    </cfRule>
    <cfRule type="cellIs" dxfId="17" priority="13" stopIfTrue="1" operator="equal">
      <formula>"EN CURSO"</formula>
    </cfRule>
  </conditionalFormatting>
  <conditionalFormatting sqref="V100:V101">
    <cfRule type="cellIs" dxfId="16" priority="9" stopIfTrue="1" operator="notEqual">
      <formula>""</formula>
    </cfRule>
    <cfRule type="cellIs" dxfId="15" priority="10" stopIfTrue="1" operator="equal">
      <formula>""</formula>
    </cfRule>
  </conditionalFormatting>
  <conditionalFormatting sqref="U102:V104">
    <cfRule type="cellIs" dxfId="14" priority="6" stopIfTrue="1" operator="equal">
      <formula>"En curso"</formula>
    </cfRule>
    <cfRule type="cellIs" dxfId="13" priority="7" stopIfTrue="1" operator="equal">
      <formula>"Atrasada"</formula>
    </cfRule>
    <cfRule type="cellIs" dxfId="12" priority="8" stopIfTrue="1" operator="equal">
      <formula>"Cumplida"</formula>
    </cfRule>
  </conditionalFormatting>
  <conditionalFormatting sqref="U102:U104">
    <cfRule type="cellIs" dxfId="11" priority="3" stopIfTrue="1" operator="equal">
      <formula>"ATRAZADA"</formula>
    </cfRule>
    <cfRule type="cellIs" dxfId="10" priority="4" stopIfTrue="1" operator="equal">
      <formula>"Cerrada"</formula>
    </cfRule>
    <cfRule type="cellIs" dxfId="9" priority="5" stopIfTrue="1" operator="equal">
      <formula>"EN CURSO"</formula>
    </cfRule>
  </conditionalFormatting>
  <conditionalFormatting sqref="V102:V104">
    <cfRule type="cellIs" dxfId="8" priority="1" stopIfTrue="1" operator="notEqual">
      <formula>""</formula>
    </cfRule>
    <cfRule type="cellIs" dxfId="7" priority="2" stopIfTrue="1" operator="equal">
      <formula>""</formula>
    </cfRule>
  </conditionalFormatting>
  <dataValidations count="1">
    <dataValidation type="list" allowBlank="1" showInputMessage="1" showErrorMessage="1" sqref="A10:A115">
      <formula1>$X$13:$X$21</formula1>
    </dataValidation>
  </dataValidations>
  <pageMargins left="0.7" right="0.7" top="0.75" bottom="0.75" header="0.3" footer="0.3"/>
  <pageSetup orientation="portrait" horizontalDpi="0" verticalDpi="0"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X31"/>
  <sheetViews>
    <sheetView workbookViewId="0"/>
  </sheetViews>
  <sheetFormatPr baseColWidth="10" defaultRowHeight="15" x14ac:dyDescent="0.25"/>
  <cols>
    <col min="1" max="2" width="11.42578125" style="171"/>
    <col min="3" max="3" width="44.28515625" style="171" customWidth="1"/>
    <col min="4" max="4" width="14.7109375" style="171" customWidth="1"/>
    <col min="5" max="5" width="14.42578125" style="171" customWidth="1"/>
    <col min="6" max="6" width="15.42578125" style="171" customWidth="1"/>
    <col min="7" max="7" width="17" style="171" customWidth="1"/>
    <col min="8" max="18" width="11.42578125" style="171"/>
    <col min="19" max="19" width="20.7109375" style="171" customWidth="1"/>
    <col min="20" max="16384" width="11.42578125" style="171"/>
  </cols>
  <sheetData>
    <row r="5" spans="3:24" x14ac:dyDescent="0.25">
      <c r="C5" s="504">
        <v>2019</v>
      </c>
      <c r="D5" s="504"/>
      <c r="E5" s="504"/>
      <c r="F5" s="504"/>
      <c r="G5" s="504"/>
      <c r="H5" s="504"/>
      <c r="S5" s="628">
        <v>2018</v>
      </c>
      <c r="T5" s="628"/>
      <c r="U5" s="628"/>
      <c r="V5" s="628"/>
      <c r="W5" s="628"/>
    </row>
    <row r="6" spans="3:24" ht="45" x14ac:dyDescent="0.25">
      <c r="C6" s="162" t="s">
        <v>97</v>
      </c>
      <c r="D6" s="163" t="s">
        <v>134</v>
      </c>
      <c r="E6" s="163" t="s">
        <v>135</v>
      </c>
      <c r="F6" s="163" t="s">
        <v>136</v>
      </c>
      <c r="G6" s="163" t="s">
        <v>137</v>
      </c>
      <c r="H6" s="83"/>
      <c r="K6" s="631" t="s">
        <v>396</v>
      </c>
      <c r="L6" s="631"/>
      <c r="M6" s="631"/>
      <c r="N6" s="631"/>
      <c r="O6" s="631"/>
      <c r="Q6" s="357"/>
      <c r="S6" s="162" t="s">
        <v>97</v>
      </c>
      <c r="T6" s="163" t="s">
        <v>134</v>
      </c>
      <c r="U6" s="163" t="s">
        <v>135</v>
      </c>
      <c r="V6" s="163" t="s">
        <v>136</v>
      </c>
      <c r="W6" s="163" t="s">
        <v>137</v>
      </c>
      <c r="X6" s="83"/>
    </row>
    <row r="7" spans="3:24" x14ac:dyDescent="0.25">
      <c r="C7" s="164" t="s">
        <v>100</v>
      </c>
      <c r="D7" s="164"/>
      <c r="E7" s="365">
        <f>SUM(E8:E18)/10</f>
        <v>1.2826666666666666</v>
      </c>
      <c r="F7" s="164"/>
      <c r="G7" s="165"/>
      <c r="H7" s="83"/>
      <c r="S7" s="164" t="s">
        <v>100</v>
      </c>
      <c r="T7" s="164">
        <v>1.33</v>
      </c>
      <c r="U7" s="164">
        <v>1.3</v>
      </c>
      <c r="V7" s="164">
        <v>1.29</v>
      </c>
      <c r="W7" s="165">
        <v>1.29</v>
      </c>
      <c r="X7" s="83"/>
    </row>
    <row r="8" spans="3:24" x14ac:dyDescent="0.25">
      <c r="C8" s="166" t="s">
        <v>102</v>
      </c>
      <c r="D8" s="166"/>
      <c r="E8" s="344">
        <f>'DERECHO DE LOS PACIENTES'!Q16</f>
        <v>1.0666666666666667</v>
      </c>
      <c r="F8" s="167"/>
      <c r="G8" s="162"/>
      <c r="H8" s="83"/>
      <c r="L8" s="172" t="s">
        <v>97</v>
      </c>
      <c r="M8" s="172" t="s">
        <v>397</v>
      </c>
      <c r="N8" s="172" t="s">
        <v>398</v>
      </c>
      <c r="S8" s="166" t="s">
        <v>102</v>
      </c>
      <c r="T8" s="166">
        <v>1.03</v>
      </c>
      <c r="U8" s="166">
        <v>1.03</v>
      </c>
      <c r="V8" s="167">
        <v>1.03</v>
      </c>
      <c r="W8" s="162"/>
      <c r="X8" s="83"/>
    </row>
    <row r="9" spans="3:24" x14ac:dyDescent="0.25">
      <c r="C9" s="166" t="s">
        <v>104</v>
      </c>
      <c r="D9" s="166"/>
      <c r="E9" s="344">
        <f>'SEGUR DEL PACIENTE'!Q11</f>
        <v>1.2749999999999999</v>
      </c>
      <c r="F9" s="167"/>
      <c r="G9" s="162"/>
      <c r="H9" s="83"/>
      <c r="L9" s="632" t="s">
        <v>100</v>
      </c>
      <c r="M9" s="173" t="s">
        <v>399</v>
      </c>
      <c r="N9" s="173">
        <v>3</v>
      </c>
      <c r="O9" s="635">
        <f>N20</f>
        <v>40</v>
      </c>
      <c r="S9" s="166" t="s">
        <v>104</v>
      </c>
      <c r="T9" s="166">
        <v>1.63</v>
      </c>
      <c r="U9" s="166">
        <v>1.63</v>
      </c>
      <c r="V9" s="167">
        <v>1.63</v>
      </c>
      <c r="W9" s="162"/>
      <c r="X9" s="83"/>
    </row>
    <row r="10" spans="3:24" x14ac:dyDescent="0.25">
      <c r="C10" s="166" t="s">
        <v>106</v>
      </c>
      <c r="D10" s="166"/>
      <c r="E10" s="344">
        <f>ACCESO!Q12</f>
        <v>1.325</v>
      </c>
      <c r="F10" s="167"/>
      <c r="G10" s="162"/>
      <c r="H10" s="83"/>
      <c r="L10" s="633"/>
      <c r="M10" s="173" t="s">
        <v>400</v>
      </c>
      <c r="N10" s="173">
        <v>3</v>
      </c>
      <c r="O10" s="635"/>
      <c r="S10" s="166" t="s">
        <v>106</v>
      </c>
      <c r="T10" s="166">
        <v>2</v>
      </c>
      <c r="U10" s="166">
        <v>1.72</v>
      </c>
      <c r="V10" s="167">
        <v>1.97</v>
      </c>
      <c r="W10" s="162"/>
      <c r="X10" s="83"/>
    </row>
    <row r="11" spans="3:24" x14ac:dyDescent="0.25">
      <c r="C11" s="166" t="s">
        <v>108</v>
      </c>
      <c r="D11" s="166"/>
      <c r="E11" s="166">
        <f>'REGISTRO E INGRESO'!Q7</f>
        <v>1</v>
      </c>
      <c r="F11" s="167"/>
      <c r="G11" s="162"/>
      <c r="H11" s="83"/>
      <c r="L11" s="633"/>
      <c r="M11" s="173" t="s">
        <v>401</v>
      </c>
      <c r="N11" s="173">
        <v>5</v>
      </c>
      <c r="O11" s="635"/>
      <c r="S11" s="166" t="s">
        <v>108</v>
      </c>
      <c r="T11" s="166">
        <v>1.23</v>
      </c>
      <c r="U11" s="166">
        <v>1</v>
      </c>
      <c r="V11" s="167">
        <v>1.3</v>
      </c>
      <c r="W11" s="162"/>
      <c r="X11" s="83"/>
    </row>
    <row r="12" spans="3:24" x14ac:dyDescent="0.25">
      <c r="C12" s="166" t="s">
        <v>110</v>
      </c>
      <c r="D12" s="166"/>
      <c r="E12" s="166">
        <f>'EV. DE NEC. AL INGRESO'!Q7</f>
        <v>1</v>
      </c>
      <c r="F12" s="167"/>
      <c r="G12" s="162"/>
      <c r="H12" s="83"/>
      <c r="L12" s="633"/>
      <c r="M12" s="173" t="s">
        <v>402</v>
      </c>
      <c r="N12" s="173">
        <v>3</v>
      </c>
      <c r="O12" s="635"/>
      <c r="S12" s="166" t="s">
        <v>110</v>
      </c>
      <c r="T12" s="166">
        <v>1</v>
      </c>
      <c r="U12" s="166">
        <v>1</v>
      </c>
      <c r="V12" s="167">
        <v>1</v>
      </c>
      <c r="W12" s="162"/>
      <c r="X12" s="83"/>
    </row>
    <row r="13" spans="3:24" x14ac:dyDescent="0.25">
      <c r="C13" s="166" t="s">
        <v>112</v>
      </c>
      <c r="D13" s="166"/>
      <c r="E13" s="344">
        <f>'PLANEACION DE LA ATENCION'!Q23</f>
        <v>1.3499999999999999</v>
      </c>
      <c r="F13" s="167"/>
      <c r="G13" s="162"/>
      <c r="H13" s="83"/>
      <c r="L13" s="633"/>
      <c r="M13" s="173" t="s">
        <v>403</v>
      </c>
      <c r="N13" s="173">
        <v>2</v>
      </c>
      <c r="O13" s="635"/>
      <c r="S13" s="166" t="s">
        <v>112</v>
      </c>
      <c r="T13" s="166">
        <v>1.35</v>
      </c>
      <c r="U13" s="166">
        <v>1.51</v>
      </c>
      <c r="V13" s="167">
        <v>1.54</v>
      </c>
      <c r="W13" s="162"/>
      <c r="X13" s="83"/>
    </row>
    <row r="14" spans="3:24" x14ac:dyDescent="0.25">
      <c r="C14" s="166" t="s">
        <v>114</v>
      </c>
      <c r="D14" s="166"/>
      <c r="E14" s="166">
        <f>'EJECUCION DEL TRATAMIENTO'!Q10</f>
        <v>1.1499999999999999</v>
      </c>
      <c r="F14" s="167"/>
      <c r="G14" s="162"/>
      <c r="H14" s="83"/>
      <c r="L14" s="633"/>
      <c r="M14" s="173" t="s">
        <v>404</v>
      </c>
      <c r="N14" s="173">
        <v>8</v>
      </c>
      <c r="O14" s="635"/>
      <c r="S14" s="166" t="s">
        <v>114</v>
      </c>
      <c r="T14" s="166">
        <v>1.24</v>
      </c>
      <c r="U14" s="166">
        <v>1.44</v>
      </c>
      <c r="V14" s="167">
        <v>1.2</v>
      </c>
      <c r="W14" s="162"/>
      <c r="X14" s="83"/>
    </row>
    <row r="15" spans="3:24" x14ac:dyDescent="0.25">
      <c r="C15" s="166" t="s">
        <v>116</v>
      </c>
      <c r="D15" s="166"/>
      <c r="E15" s="166">
        <f>'EVALUACION DE LA ATENCION '!Q8</f>
        <v>1.1499999999999999</v>
      </c>
      <c r="F15" s="167"/>
      <c r="G15" s="162"/>
      <c r="H15" s="83"/>
      <c r="L15" s="633"/>
      <c r="M15" s="173" t="s">
        <v>405</v>
      </c>
      <c r="N15" s="173">
        <v>3</v>
      </c>
      <c r="O15" s="635"/>
      <c r="S15" s="166" t="s">
        <v>116</v>
      </c>
      <c r="T15" s="166">
        <v>1.6</v>
      </c>
      <c r="U15" s="166">
        <v>1.1499999999999999</v>
      </c>
      <c r="V15" s="167">
        <v>1</v>
      </c>
      <c r="W15" s="162"/>
      <c r="X15" s="83"/>
    </row>
    <row r="16" spans="3:24" x14ac:dyDescent="0.25">
      <c r="C16" s="166" t="s">
        <v>118</v>
      </c>
      <c r="D16" s="166"/>
      <c r="E16" s="166">
        <f>'SALIDA Y SEGUIMIENTO'!Q6</f>
        <v>1.25</v>
      </c>
      <c r="F16" s="167"/>
      <c r="G16" s="162"/>
      <c r="H16" s="83"/>
      <c r="L16" s="633"/>
      <c r="M16" s="173" t="s">
        <v>403</v>
      </c>
      <c r="N16" s="173">
        <v>4</v>
      </c>
      <c r="O16" s="635"/>
      <c r="S16" s="166" t="s">
        <v>118</v>
      </c>
      <c r="T16" s="166">
        <v>1</v>
      </c>
      <c r="U16" s="166">
        <v>1.35</v>
      </c>
      <c r="V16" s="167">
        <v>1</v>
      </c>
      <c r="W16" s="162"/>
      <c r="X16" s="83"/>
    </row>
    <row r="17" spans="3:24" x14ac:dyDescent="0.25">
      <c r="C17" s="166" t="s">
        <v>120</v>
      </c>
      <c r="D17" s="166"/>
      <c r="E17" s="364">
        <f>'REFERENCIA Y CONTRAREFERENCIA'!Q10</f>
        <v>1.06</v>
      </c>
      <c r="F17" s="167"/>
      <c r="G17" s="162"/>
      <c r="H17" s="83"/>
      <c r="L17" s="633"/>
      <c r="M17" s="173" t="s">
        <v>406</v>
      </c>
      <c r="N17" s="173">
        <v>1</v>
      </c>
      <c r="O17" s="635"/>
      <c r="S17" s="166" t="s">
        <v>120</v>
      </c>
      <c r="T17" s="166">
        <v>1.52</v>
      </c>
      <c r="U17" s="166">
        <v>1.52</v>
      </c>
      <c r="V17" s="167">
        <v>1.52</v>
      </c>
      <c r="W17" s="162"/>
      <c r="X17" s="83"/>
    </row>
    <row r="18" spans="3:24" x14ac:dyDescent="0.25">
      <c r="C18" s="166" t="s">
        <v>123</v>
      </c>
      <c r="D18" s="166"/>
      <c r="E18" s="166">
        <f>'SEDES INTEGRADAS EN RED'!Q21</f>
        <v>1.2</v>
      </c>
      <c r="F18" s="167"/>
      <c r="G18" s="162"/>
      <c r="H18" s="83"/>
      <c r="L18" s="633"/>
      <c r="M18" s="173" t="s">
        <v>407</v>
      </c>
      <c r="N18" s="173">
        <v>2</v>
      </c>
      <c r="O18" s="635"/>
      <c r="S18" s="166" t="s">
        <v>123</v>
      </c>
      <c r="T18" s="166">
        <v>1</v>
      </c>
      <c r="U18" s="166">
        <v>1</v>
      </c>
      <c r="V18" s="167">
        <v>1.05</v>
      </c>
      <c r="W18" s="162"/>
      <c r="X18" s="83"/>
    </row>
    <row r="19" spans="3:24" x14ac:dyDescent="0.25">
      <c r="C19" s="164" t="s">
        <v>124</v>
      </c>
      <c r="D19" s="164"/>
      <c r="E19" s="164"/>
      <c r="F19" s="162"/>
      <c r="G19" s="162"/>
      <c r="H19" s="83"/>
      <c r="L19" s="634"/>
      <c r="M19" s="173" t="s">
        <v>408</v>
      </c>
      <c r="N19" s="173">
        <v>6</v>
      </c>
      <c r="O19" s="635"/>
      <c r="S19" s="164" t="s">
        <v>124</v>
      </c>
      <c r="T19" s="164"/>
      <c r="U19" s="164"/>
      <c r="V19" s="162"/>
      <c r="W19" s="162">
        <v>1.59</v>
      </c>
      <c r="X19" s="83"/>
    </row>
    <row r="20" spans="3:24" x14ac:dyDescent="0.25">
      <c r="C20" s="164" t="s">
        <v>125</v>
      </c>
      <c r="D20" s="164"/>
      <c r="E20" s="164"/>
      <c r="F20" s="162"/>
      <c r="G20" s="162"/>
      <c r="H20" s="83"/>
      <c r="L20" s="172" t="s">
        <v>409</v>
      </c>
      <c r="M20" s="172"/>
      <c r="N20" s="172">
        <f>SUM(N9:N19)</f>
        <v>40</v>
      </c>
      <c r="O20" s="174"/>
      <c r="S20" s="164" t="s">
        <v>125</v>
      </c>
      <c r="T20" s="164"/>
      <c r="U20" s="164"/>
      <c r="V20" s="162"/>
      <c r="W20" s="162">
        <v>1.54</v>
      </c>
      <c r="X20" s="83"/>
    </row>
    <row r="21" spans="3:24" x14ac:dyDescent="0.25">
      <c r="C21" s="164" t="s">
        <v>128</v>
      </c>
      <c r="D21" s="164"/>
      <c r="E21" s="164"/>
      <c r="F21" s="166"/>
      <c r="G21" s="162"/>
      <c r="H21" s="83"/>
      <c r="O21" s="174"/>
      <c r="S21" s="164" t="s">
        <v>128</v>
      </c>
      <c r="T21" s="164"/>
      <c r="U21" s="164"/>
      <c r="V21" s="166"/>
      <c r="W21" s="162">
        <v>1.76</v>
      </c>
      <c r="X21" s="83"/>
    </row>
    <row r="22" spans="3:24" x14ac:dyDescent="0.25">
      <c r="C22" s="164" t="s">
        <v>126</v>
      </c>
      <c r="D22" s="164"/>
      <c r="E22" s="164"/>
      <c r="F22" s="166"/>
      <c r="G22" s="162"/>
      <c r="H22" s="83"/>
      <c r="L22" s="172" t="s">
        <v>97</v>
      </c>
      <c r="M22" s="172" t="s">
        <v>397</v>
      </c>
      <c r="N22" s="172" t="s">
        <v>398</v>
      </c>
      <c r="O22" s="174"/>
      <c r="S22" s="164" t="s">
        <v>126</v>
      </c>
      <c r="T22" s="164"/>
      <c r="U22" s="164"/>
      <c r="V22" s="166"/>
      <c r="W22" s="162">
        <v>1.43</v>
      </c>
      <c r="X22" s="83"/>
    </row>
    <row r="23" spans="3:24" x14ac:dyDescent="0.25">
      <c r="C23" s="164" t="s">
        <v>127</v>
      </c>
      <c r="D23" s="164"/>
      <c r="E23" s="164"/>
      <c r="F23" s="166"/>
      <c r="G23" s="162"/>
      <c r="H23" s="83"/>
      <c r="L23" s="175" t="s">
        <v>124</v>
      </c>
      <c r="M23" s="176" t="s">
        <v>410</v>
      </c>
      <c r="N23" s="176"/>
      <c r="O23" s="635">
        <f>N30</f>
        <v>0</v>
      </c>
      <c r="S23" s="164" t="s">
        <v>127</v>
      </c>
      <c r="T23" s="164"/>
      <c r="U23" s="164"/>
      <c r="V23" s="166"/>
      <c r="W23" s="162">
        <v>1.38</v>
      </c>
      <c r="X23" s="83"/>
    </row>
    <row r="24" spans="3:24" x14ac:dyDescent="0.25">
      <c r="C24" s="164" t="s">
        <v>130</v>
      </c>
      <c r="D24" s="164"/>
      <c r="E24" s="164"/>
      <c r="F24" s="166"/>
      <c r="G24" s="162"/>
      <c r="H24" s="83"/>
      <c r="L24" s="175" t="s">
        <v>125</v>
      </c>
      <c r="M24" s="176" t="s">
        <v>411</v>
      </c>
      <c r="N24" s="176"/>
      <c r="O24" s="635"/>
      <c r="S24" s="164" t="s">
        <v>130</v>
      </c>
      <c r="T24" s="164"/>
      <c r="U24" s="164"/>
      <c r="V24" s="166"/>
      <c r="W24" s="162">
        <v>1.17</v>
      </c>
      <c r="X24" s="83"/>
    </row>
    <row r="25" spans="3:24" x14ac:dyDescent="0.25">
      <c r="C25" s="164" t="s">
        <v>129</v>
      </c>
      <c r="D25" s="164"/>
      <c r="E25" s="164"/>
      <c r="F25" s="166"/>
      <c r="G25" s="168"/>
      <c r="H25" s="83"/>
      <c r="L25" s="175" t="s">
        <v>126</v>
      </c>
      <c r="M25" s="176" t="s">
        <v>412</v>
      </c>
      <c r="N25" s="176"/>
      <c r="O25" s="635"/>
      <c r="S25" s="164" t="s">
        <v>129</v>
      </c>
      <c r="T25" s="164"/>
      <c r="U25" s="164"/>
      <c r="V25" s="166"/>
      <c r="W25" s="168">
        <v>1.18</v>
      </c>
      <c r="X25" s="83"/>
    </row>
    <row r="26" spans="3:24" ht="23.25" x14ac:dyDescent="0.35">
      <c r="C26" s="169" t="s">
        <v>138</v>
      </c>
      <c r="D26" s="169"/>
      <c r="E26" s="169"/>
      <c r="F26" s="166"/>
      <c r="G26" s="170" t="e">
        <f>AVERAGE(G7:G25)</f>
        <v>#DIV/0!</v>
      </c>
      <c r="H26" s="83"/>
      <c r="L26" s="175" t="s">
        <v>127</v>
      </c>
      <c r="M26" s="176" t="s">
        <v>413</v>
      </c>
      <c r="N26" s="176"/>
      <c r="O26" s="635"/>
      <c r="S26" s="169" t="s">
        <v>138</v>
      </c>
      <c r="T26" s="169"/>
      <c r="U26" s="169"/>
      <c r="V26" s="166"/>
      <c r="W26" s="170">
        <f>AVERAGE(W7:W25)</f>
        <v>1.4174999999999998</v>
      </c>
      <c r="X26" s="83"/>
    </row>
    <row r="27" spans="3:24" x14ac:dyDescent="0.25">
      <c r="L27" s="175" t="s">
        <v>128</v>
      </c>
      <c r="M27" s="176" t="s">
        <v>414</v>
      </c>
      <c r="N27" s="176"/>
      <c r="O27" s="635"/>
    </row>
    <row r="28" spans="3:24" x14ac:dyDescent="0.25">
      <c r="L28" s="175" t="s">
        <v>129</v>
      </c>
      <c r="M28" s="176" t="s">
        <v>415</v>
      </c>
      <c r="N28" s="176"/>
      <c r="O28" s="635"/>
    </row>
    <row r="29" spans="3:24" x14ac:dyDescent="0.25">
      <c r="L29" s="175" t="s">
        <v>130</v>
      </c>
      <c r="M29" s="176" t="s">
        <v>416</v>
      </c>
      <c r="N29" s="176"/>
      <c r="O29" s="635"/>
    </row>
    <row r="30" spans="3:24" x14ac:dyDescent="0.25">
      <c r="L30" s="177" t="s">
        <v>409</v>
      </c>
      <c r="M30" s="177"/>
      <c r="N30" s="178"/>
      <c r="O30" s="174"/>
    </row>
    <row r="31" spans="3:24" x14ac:dyDescent="0.25">
      <c r="L31" s="629" t="s">
        <v>228</v>
      </c>
      <c r="M31" s="630"/>
      <c r="N31" s="179"/>
      <c r="O31" s="180">
        <f>O9+O23</f>
        <v>40</v>
      </c>
    </row>
  </sheetData>
  <mergeCells count="7">
    <mergeCell ref="S5:W5"/>
    <mergeCell ref="L31:M31"/>
    <mergeCell ref="C5:H5"/>
    <mergeCell ref="K6:O6"/>
    <mergeCell ref="L9:L19"/>
    <mergeCell ref="O9:O19"/>
    <mergeCell ref="O23:O29"/>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zoomScale="60" zoomScaleNormal="60" workbookViewId="0">
      <selection activeCell="C7" sqref="C7"/>
    </sheetView>
  </sheetViews>
  <sheetFormatPr baseColWidth="10" defaultRowHeight="15" x14ac:dyDescent="0.25"/>
  <cols>
    <col min="1" max="1" width="84.85546875" customWidth="1"/>
    <col min="2" max="2" width="24.42578125" customWidth="1"/>
    <col min="3" max="3" width="28.42578125" customWidth="1"/>
    <col min="4" max="4" width="44.42578125" customWidth="1"/>
  </cols>
  <sheetData>
    <row r="1" spans="1:22" ht="9.75" customHeight="1" x14ac:dyDescent="0.25">
      <c r="A1" s="640" t="s">
        <v>284</v>
      </c>
      <c r="B1" s="641"/>
      <c r="C1" s="641"/>
      <c r="D1" s="641"/>
    </row>
    <row r="2" spans="1:22" ht="9" customHeight="1" x14ac:dyDescent="0.25">
      <c r="A2" s="640"/>
      <c r="B2" s="641"/>
      <c r="C2" s="641"/>
      <c r="D2" s="641"/>
    </row>
    <row r="3" spans="1:22" ht="11.25" customHeight="1" x14ac:dyDescent="0.25">
      <c r="A3" s="642"/>
      <c r="B3" s="643"/>
      <c r="C3" s="643"/>
      <c r="D3" s="643"/>
    </row>
    <row r="4" spans="1:22" ht="18" x14ac:dyDescent="0.25">
      <c r="A4" s="138" t="s">
        <v>284</v>
      </c>
      <c r="B4" s="118" t="s">
        <v>221</v>
      </c>
      <c r="C4" s="119" t="s">
        <v>222</v>
      </c>
      <c r="D4" s="132" t="s">
        <v>223</v>
      </c>
      <c r="E4" s="527" t="s">
        <v>224</v>
      </c>
      <c r="F4" s="528" t="s">
        <v>225</v>
      </c>
      <c r="G4" s="528"/>
      <c r="H4" s="528"/>
      <c r="I4" s="529" t="s">
        <v>226</v>
      </c>
      <c r="J4" s="529"/>
      <c r="K4" s="530" t="s">
        <v>227</v>
      </c>
      <c r="L4" s="530"/>
      <c r="M4" s="530"/>
      <c r="N4" s="530"/>
      <c r="O4" s="530"/>
      <c r="P4" s="556" t="s">
        <v>228</v>
      </c>
      <c r="Q4" s="556" t="s">
        <v>229</v>
      </c>
      <c r="R4" s="558" t="s">
        <v>230</v>
      </c>
      <c r="S4" s="559"/>
      <c r="T4" s="560"/>
      <c r="U4" s="561" t="s">
        <v>228</v>
      </c>
      <c r="V4" s="549" t="s">
        <v>231</v>
      </c>
    </row>
    <row r="5" spans="1:22" ht="36" x14ac:dyDescent="0.25">
      <c r="A5" s="636" t="s">
        <v>285</v>
      </c>
      <c r="B5" s="637"/>
      <c r="C5" s="637"/>
      <c r="D5" s="638"/>
      <c r="E5" s="601"/>
      <c r="F5" s="120" t="s">
        <v>233</v>
      </c>
      <c r="G5" s="120" t="s">
        <v>234</v>
      </c>
      <c r="H5" s="120" t="s">
        <v>235</v>
      </c>
      <c r="I5" s="121" t="s">
        <v>236</v>
      </c>
      <c r="J5" s="121" t="s">
        <v>237</v>
      </c>
      <c r="K5" s="122" t="s">
        <v>238</v>
      </c>
      <c r="L5" s="122" t="s">
        <v>239</v>
      </c>
      <c r="M5" s="122" t="s">
        <v>240</v>
      </c>
      <c r="N5" s="122" t="s">
        <v>241</v>
      </c>
      <c r="O5" s="122" t="s">
        <v>242</v>
      </c>
      <c r="P5" s="600"/>
      <c r="Q5" s="600"/>
      <c r="R5" s="123" t="s">
        <v>243</v>
      </c>
      <c r="S5" s="123" t="s">
        <v>244</v>
      </c>
      <c r="T5" s="123" t="s">
        <v>245</v>
      </c>
      <c r="U5" s="599"/>
      <c r="V5" s="549"/>
    </row>
    <row r="6" spans="1:22" ht="258.75" x14ac:dyDescent="0.25">
      <c r="A6" s="127" t="s">
        <v>286</v>
      </c>
      <c r="B6" s="15"/>
      <c r="C6" s="15"/>
      <c r="D6" s="15"/>
      <c r="E6" s="15"/>
      <c r="F6" s="15"/>
      <c r="G6" s="15"/>
      <c r="H6" s="15"/>
      <c r="I6" s="15"/>
      <c r="J6" s="15"/>
      <c r="K6" s="15"/>
      <c r="L6" s="15"/>
      <c r="M6" s="15"/>
      <c r="N6" s="15"/>
      <c r="O6" s="15"/>
      <c r="P6" s="147">
        <f>F6+G6+H6+I6+J6+K6+L6+M6+N6+O6</f>
        <v>0</v>
      </c>
      <c r="Q6" s="639"/>
      <c r="R6" s="15"/>
      <c r="S6" s="15"/>
      <c r="T6" s="15"/>
      <c r="U6" s="149">
        <f t="shared" ref="U6:U17" si="0">R6*S6*T6</f>
        <v>0</v>
      </c>
      <c r="V6" s="15"/>
    </row>
    <row r="7" spans="1:22" ht="135" x14ac:dyDescent="0.25">
      <c r="A7" s="127" t="s">
        <v>287</v>
      </c>
      <c r="B7" s="15"/>
      <c r="C7" s="15"/>
      <c r="D7" s="15"/>
      <c r="E7" s="15"/>
      <c r="F7" s="15"/>
      <c r="G7" s="15"/>
      <c r="H7" s="15"/>
      <c r="I7" s="15"/>
      <c r="J7" s="15"/>
      <c r="K7" s="15"/>
      <c r="L7" s="15"/>
      <c r="M7" s="15"/>
      <c r="N7" s="15"/>
      <c r="O7" s="15"/>
      <c r="P7" s="147">
        <f t="shared" ref="P7:P17" si="1">F7+G7+H7+I7+J7+K7+L7+M7+N7+O7</f>
        <v>0</v>
      </c>
      <c r="Q7" s="639"/>
      <c r="R7" s="15"/>
      <c r="S7" s="15"/>
      <c r="T7" s="15"/>
      <c r="U7" s="149">
        <f t="shared" si="0"/>
        <v>0</v>
      </c>
      <c r="V7" s="15"/>
    </row>
    <row r="8" spans="1:22" ht="57.75" customHeight="1" x14ac:dyDescent="0.25">
      <c r="A8" s="127" t="s">
        <v>288</v>
      </c>
      <c r="B8" s="15"/>
      <c r="C8" s="15"/>
      <c r="D8" s="15"/>
      <c r="E8" s="15"/>
      <c r="F8" s="15"/>
      <c r="G8" s="15"/>
      <c r="H8" s="15"/>
      <c r="I8" s="15"/>
      <c r="J8" s="15"/>
      <c r="K8" s="15"/>
      <c r="L8" s="15"/>
      <c r="M8" s="15"/>
      <c r="N8" s="15"/>
      <c r="O8" s="15"/>
      <c r="P8" s="147">
        <f t="shared" si="1"/>
        <v>0</v>
      </c>
      <c r="Q8" s="639"/>
      <c r="R8" s="15"/>
      <c r="S8" s="15"/>
      <c r="T8" s="15"/>
      <c r="U8" s="149">
        <f t="shared" si="0"/>
        <v>0</v>
      </c>
      <c r="V8" s="15"/>
    </row>
    <row r="9" spans="1:22" ht="56.25" x14ac:dyDescent="0.25">
      <c r="A9" s="127" t="s">
        <v>289</v>
      </c>
      <c r="B9" s="15"/>
      <c r="C9" s="15"/>
      <c r="D9" s="15"/>
      <c r="E9" s="15"/>
      <c r="F9" s="15"/>
      <c r="G9" s="15"/>
      <c r="H9" s="15"/>
      <c r="I9" s="15"/>
      <c r="J9" s="15"/>
      <c r="K9" s="15"/>
      <c r="L9" s="15"/>
      <c r="M9" s="15"/>
      <c r="N9" s="15"/>
      <c r="O9" s="15"/>
      <c r="P9" s="147">
        <f t="shared" si="1"/>
        <v>0</v>
      </c>
      <c r="Q9" s="639"/>
      <c r="R9" s="15"/>
      <c r="S9" s="15"/>
      <c r="T9" s="15"/>
      <c r="U9" s="149">
        <f t="shared" si="0"/>
        <v>0</v>
      </c>
      <c r="V9" s="15"/>
    </row>
    <row r="10" spans="1:22" ht="45" x14ac:dyDescent="0.25">
      <c r="A10" s="127" t="s">
        <v>290</v>
      </c>
      <c r="B10" s="15"/>
      <c r="C10" s="15"/>
      <c r="D10" s="15"/>
      <c r="E10" s="15"/>
      <c r="F10" s="15"/>
      <c r="G10" s="15"/>
      <c r="H10" s="15"/>
      <c r="I10" s="15"/>
      <c r="J10" s="15"/>
      <c r="K10" s="15"/>
      <c r="L10" s="15"/>
      <c r="M10" s="15"/>
      <c r="N10" s="15"/>
      <c r="O10" s="15"/>
      <c r="P10" s="147">
        <f t="shared" si="1"/>
        <v>0</v>
      </c>
      <c r="Q10" s="639"/>
      <c r="R10" s="15"/>
      <c r="S10" s="15"/>
      <c r="T10" s="15"/>
      <c r="U10" s="149">
        <f t="shared" si="0"/>
        <v>0</v>
      </c>
      <c r="V10" s="15"/>
    </row>
    <row r="11" spans="1:22" ht="219" customHeight="1" x14ac:dyDescent="0.25">
      <c r="A11" s="127" t="s">
        <v>291</v>
      </c>
      <c r="B11" s="15"/>
      <c r="C11" s="15"/>
      <c r="D11" s="15"/>
      <c r="E11" s="15"/>
      <c r="F11" s="15"/>
      <c r="G11" s="15"/>
      <c r="H11" s="15"/>
      <c r="I11" s="15"/>
      <c r="J11" s="15"/>
      <c r="K11" s="15"/>
      <c r="L11" s="15"/>
      <c r="M11" s="15"/>
      <c r="N11" s="15"/>
      <c r="O11" s="15"/>
      <c r="P11" s="147">
        <f t="shared" si="1"/>
        <v>0</v>
      </c>
      <c r="Q11" s="639"/>
      <c r="R11" s="15"/>
      <c r="S11" s="15"/>
      <c r="T11" s="15"/>
      <c r="U11" s="149">
        <f t="shared" si="0"/>
        <v>0</v>
      </c>
      <c r="V11" s="15"/>
    </row>
    <row r="12" spans="1:22" ht="45" x14ac:dyDescent="0.25">
      <c r="A12" s="126" t="s">
        <v>292</v>
      </c>
      <c r="B12" s="15"/>
      <c r="C12" s="15"/>
      <c r="D12" s="15"/>
      <c r="E12" s="15"/>
      <c r="F12" s="15"/>
      <c r="G12" s="15"/>
      <c r="H12" s="15"/>
      <c r="I12" s="15"/>
      <c r="J12" s="15"/>
      <c r="K12" s="15"/>
      <c r="L12" s="15"/>
      <c r="M12" s="15"/>
      <c r="N12" s="15"/>
      <c r="O12" s="15"/>
      <c r="P12" s="147">
        <f t="shared" si="1"/>
        <v>0</v>
      </c>
      <c r="Q12" s="639"/>
      <c r="R12" s="15"/>
      <c r="S12" s="15"/>
      <c r="T12" s="15"/>
      <c r="U12" s="149">
        <f t="shared" si="0"/>
        <v>0</v>
      </c>
      <c r="V12" s="15"/>
    </row>
    <row r="13" spans="1:22" ht="123.75" x14ac:dyDescent="0.25">
      <c r="A13" s="127" t="s">
        <v>293</v>
      </c>
      <c r="B13" s="15"/>
      <c r="C13" s="15"/>
      <c r="D13" s="15"/>
      <c r="E13" s="15"/>
      <c r="F13" s="15"/>
      <c r="G13" s="15"/>
      <c r="H13" s="15"/>
      <c r="I13" s="15"/>
      <c r="J13" s="15"/>
      <c r="K13" s="15"/>
      <c r="L13" s="15"/>
      <c r="M13" s="15"/>
      <c r="N13" s="15"/>
      <c r="O13" s="15"/>
      <c r="P13" s="147">
        <f t="shared" si="1"/>
        <v>0</v>
      </c>
      <c r="Q13" s="639"/>
      <c r="R13" s="15"/>
      <c r="S13" s="15"/>
      <c r="T13" s="15"/>
      <c r="U13" s="149">
        <f t="shared" si="0"/>
        <v>0</v>
      </c>
      <c r="V13" s="15"/>
    </row>
    <row r="14" spans="1:22" ht="90" x14ac:dyDescent="0.25">
      <c r="A14" s="126" t="s">
        <v>294</v>
      </c>
      <c r="B14" s="15"/>
      <c r="C14" s="15"/>
      <c r="D14" s="15"/>
      <c r="E14" s="15"/>
      <c r="F14" s="15"/>
      <c r="G14" s="15"/>
      <c r="H14" s="15"/>
      <c r="I14" s="15"/>
      <c r="J14" s="15"/>
      <c r="K14" s="15"/>
      <c r="L14" s="15"/>
      <c r="M14" s="15"/>
      <c r="N14" s="15"/>
      <c r="O14" s="15"/>
      <c r="P14" s="147">
        <f t="shared" si="1"/>
        <v>0</v>
      </c>
      <c r="Q14" s="639"/>
      <c r="R14" s="15"/>
      <c r="S14" s="15"/>
      <c r="T14" s="15"/>
      <c r="U14" s="149">
        <f t="shared" si="0"/>
        <v>0</v>
      </c>
      <c r="V14" s="15"/>
    </row>
    <row r="15" spans="1:22" ht="112.5" x14ac:dyDescent="0.25">
      <c r="A15" s="142" t="s">
        <v>295</v>
      </c>
      <c r="B15" s="15"/>
      <c r="C15" s="15"/>
      <c r="D15" s="15"/>
      <c r="E15" s="15"/>
      <c r="F15" s="15"/>
      <c r="G15" s="15"/>
      <c r="H15" s="15"/>
      <c r="I15" s="15"/>
      <c r="J15" s="15"/>
      <c r="K15" s="15"/>
      <c r="L15" s="15"/>
      <c r="M15" s="15"/>
      <c r="N15" s="15"/>
      <c r="O15" s="15"/>
      <c r="P15" s="147">
        <f t="shared" si="1"/>
        <v>0</v>
      </c>
      <c r="Q15" s="639"/>
      <c r="R15" s="15"/>
      <c r="S15" s="15"/>
      <c r="T15" s="15"/>
      <c r="U15" s="149">
        <f t="shared" si="0"/>
        <v>0</v>
      </c>
      <c r="V15" s="15"/>
    </row>
    <row r="16" spans="1:22" ht="202.5" x14ac:dyDescent="0.25">
      <c r="A16" s="127" t="s">
        <v>296</v>
      </c>
      <c r="B16" s="15"/>
      <c r="C16" s="15"/>
      <c r="D16" s="15"/>
      <c r="E16" s="15"/>
      <c r="F16" s="15"/>
      <c r="G16" s="15"/>
      <c r="H16" s="15"/>
      <c r="I16" s="15"/>
      <c r="J16" s="15"/>
      <c r="K16" s="15"/>
      <c r="L16" s="15"/>
      <c r="M16" s="15"/>
      <c r="N16" s="15"/>
      <c r="O16" s="15"/>
      <c r="P16" s="147">
        <f t="shared" si="1"/>
        <v>0</v>
      </c>
      <c r="Q16" s="639"/>
      <c r="R16" s="15"/>
      <c r="S16" s="15"/>
      <c r="T16" s="15"/>
      <c r="U16" s="149">
        <f t="shared" si="0"/>
        <v>0</v>
      </c>
      <c r="V16" s="15"/>
    </row>
    <row r="17" spans="1:22" ht="146.25" x14ac:dyDescent="0.25">
      <c r="A17" s="127" t="s">
        <v>297</v>
      </c>
      <c r="B17" s="15"/>
      <c r="C17" s="15"/>
      <c r="D17" s="15"/>
      <c r="E17" s="15"/>
      <c r="F17" s="15"/>
      <c r="G17" s="15"/>
      <c r="H17" s="15"/>
      <c r="I17" s="15"/>
      <c r="J17" s="15"/>
      <c r="K17" s="15"/>
      <c r="L17" s="15"/>
      <c r="M17" s="15"/>
      <c r="N17" s="15"/>
      <c r="O17" s="15"/>
      <c r="P17" s="147">
        <f t="shared" si="1"/>
        <v>0</v>
      </c>
      <c r="Q17" s="639"/>
      <c r="R17" s="15"/>
      <c r="S17" s="15"/>
      <c r="T17" s="15"/>
      <c r="U17" s="149">
        <f t="shared" si="0"/>
        <v>0</v>
      </c>
      <c r="V17" s="15"/>
    </row>
  </sheetData>
  <mergeCells count="12">
    <mergeCell ref="A1:D3"/>
    <mergeCell ref="E4:E5"/>
    <mergeCell ref="F4:H4"/>
    <mergeCell ref="I4:J4"/>
    <mergeCell ref="K4:O4"/>
    <mergeCell ref="R4:T4"/>
    <mergeCell ref="U4:U5"/>
    <mergeCell ref="V4:V5"/>
    <mergeCell ref="A5:D5"/>
    <mergeCell ref="Q6:Q17"/>
    <mergeCell ref="P4:P5"/>
    <mergeCell ref="Q4:Q5"/>
  </mergeCells>
  <conditionalFormatting sqref="U4">
    <cfRule type="colorScale" priority="2">
      <colorScale>
        <cfvo type="num" val="&quot;&lt;100&quot;"/>
        <cfvo type="num" val="&quot;51-99&quot;"/>
        <cfvo type="num" val="&quot;0-50&quot;"/>
        <color rgb="FFF8696B"/>
        <color rgb="FFFFEB84"/>
        <color rgb="FF63BE7B"/>
      </colorScale>
    </cfRule>
  </conditionalFormatting>
  <conditionalFormatting sqref="U4:U5">
    <cfRule type="aboveAverage" dxfId="6" priority="1" equalAverage="1"/>
  </conditionalFormatting>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topLeftCell="A8" zoomScale="70" zoomScaleNormal="70" workbookViewId="0">
      <selection activeCell="D9" sqref="D9"/>
    </sheetView>
  </sheetViews>
  <sheetFormatPr baseColWidth="10" defaultRowHeight="15" x14ac:dyDescent="0.25"/>
  <cols>
    <col min="1" max="1" width="69.42578125" customWidth="1"/>
    <col min="2" max="2" width="19.85546875" customWidth="1"/>
    <col min="3" max="3" width="19.42578125" customWidth="1"/>
    <col min="4" max="4" width="20.140625" customWidth="1"/>
  </cols>
  <sheetData>
    <row r="1" spans="1:22" x14ac:dyDescent="0.25">
      <c r="A1" s="640" t="s">
        <v>284</v>
      </c>
      <c r="B1" s="641"/>
      <c r="C1" s="641"/>
      <c r="D1" s="641"/>
    </row>
    <row r="2" spans="1:22" x14ac:dyDescent="0.25">
      <c r="A2" s="640"/>
      <c r="B2" s="641"/>
      <c r="C2" s="641"/>
      <c r="D2" s="641"/>
    </row>
    <row r="3" spans="1:22" x14ac:dyDescent="0.25">
      <c r="A3" s="642"/>
      <c r="B3" s="643"/>
      <c r="C3" s="643"/>
      <c r="D3" s="643"/>
    </row>
    <row r="4" spans="1:22" ht="39.75" customHeight="1" x14ac:dyDescent="0.25">
      <c r="A4" s="138" t="s">
        <v>284</v>
      </c>
      <c r="B4" s="118" t="s">
        <v>221</v>
      </c>
      <c r="C4" s="119" t="s">
        <v>222</v>
      </c>
      <c r="D4" s="132" t="s">
        <v>223</v>
      </c>
      <c r="E4" s="527" t="s">
        <v>224</v>
      </c>
      <c r="F4" s="528" t="s">
        <v>225</v>
      </c>
      <c r="G4" s="528"/>
      <c r="H4" s="528"/>
      <c r="I4" s="529" t="s">
        <v>226</v>
      </c>
      <c r="J4" s="529"/>
      <c r="K4" s="530" t="s">
        <v>227</v>
      </c>
      <c r="L4" s="530"/>
      <c r="M4" s="530"/>
      <c r="N4" s="530"/>
      <c r="O4" s="530"/>
      <c r="P4" s="556" t="s">
        <v>228</v>
      </c>
      <c r="Q4" s="556" t="s">
        <v>229</v>
      </c>
      <c r="R4" s="558" t="s">
        <v>230</v>
      </c>
      <c r="S4" s="559"/>
      <c r="T4" s="560"/>
      <c r="U4" s="561" t="s">
        <v>228</v>
      </c>
      <c r="V4" s="549" t="s">
        <v>231</v>
      </c>
    </row>
    <row r="5" spans="1:22" ht="36" x14ac:dyDescent="0.25">
      <c r="A5" s="636" t="s">
        <v>313</v>
      </c>
      <c r="B5" s="637"/>
      <c r="C5" s="637"/>
      <c r="D5" s="638"/>
      <c r="E5" s="601"/>
      <c r="F5" s="120" t="s">
        <v>233</v>
      </c>
      <c r="G5" s="120" t="s">
        <v>234</v>
      </c>
      <c r="H5" s="120" t="s">
        <v>235</v>
      </c>
      <c r="I5" s="121" t="s">
        <v>236</v>
      </c>
      <c r="J5" s="121" t="s">
        <v>237</v>
      </c>
      <c r="K5" s="122" t="s">
        <v>238</v>
      </c>
      <c r="L5" s="122" t="s">
        <v>239</v>
      </c>
      <c r="M5" s="122" t="s">
        <v>240</v>
      </c>
      <c r="N5" s="122" t="s">
        <v>241</v>
      </c>
      <c r="O5" s="122" t="s">
        <v>242</v>
      </c>
      <c r="P5" s="600"/>
      <c r="Q5" s="600"/>
      <c r="R5" s="123" t="s">
        <v>243</v>
      </c>
      <c r="S5" s="123" t="s">
        <v>244</v>
      </c>
      <c r="T5" s="123" t="s">
        <v>245</v>
      </c>
      <c r="U5" s="599"/>
      <c r="V5" s="549"/>
    </row>
    <row r="6" spans="1:22" ht="247.5" x14ac:dyDescent="0.25">
      <c r="A6" s="126" t="s">
        <v>314</v>
      </c>
      <c r="B6" s="15"/>
      <c r="C6" s="15"/>
      <c r="D6" s="15"/>
      <c r="E6" s="15"/>
      <c r="F6" s="15"/>
      <c r="G6" s="15"/>
      <c r="H6" s="15"/>
      <c r="I6" s="15"/>
      <c r="J6" s="15"/>
      <c r="K6" s="15"/>
      <c r="L6" s="15"/>
      <c r="M6" s="15"/>
      <c r="N6" s="15"/>
      <c r="O6" s="15"/>
      <c r="P6" s="147">
        <f>F6+G6+H6+I6+J6+K6+L6+M6+N6+O6</f>
        <v>0</v>
      </c>
      <c r="Q6" s="15"/>
      <c r="R6" s="15"/>
      <c r="S6" s="15"/>
      <c r="T6" s="15"/>
      <c r="U6" s="149">
        <f t="shared" ref="U6:U22" si="0">R6*S6*T6</f>
        <v>0</v>
      </c>
    </row>
    <row r="7" spans="1:22" ht="225" x14ac:dyDescent="0.25">
      <c r="A7" s="127" t="s">
        <v>315</v>
      </c>
      <c r="B7" s="15"/>
      <c r="C7" s="15"/>
      <c r="D7" s="15"/>
      <c r="E7" s="15"/>
      <c r="F7" s="15"/>
      <c r="G7" s="15"/>
      <c r="H7" s="15"/>
      <c r="I7" s="15"/>
      <c r="J7" s="15"/>
      <c r="K7" s="15"/>
      <c r="L7" s="15"/>
      <c r="M7" s="15"/>
      <c r="N7" s="15"/>
      <c r="O7" s="15"/>
      <c r="P7" s="147">
        <f t="shared" ref="P7:P22" si="1">F7+G7+H7+I7+J7+K7+L7+M7+N7+O7</f>
        <v>0</v>
      </c>
      <c r="Q7" s="15"/>
      <c r="R7" s="15"/>
      <c r="S7" s="15"/>
      <c r="T7" s="15"/>
      <c r="U7" s="149">
        <f t="shared" si="0"/>
        <v>0</v>
      </c>
    </row>
    <row r="8" spans="1:22" ht="168.75" x14ac:dyDescent="0.25">
      <c r="A8" s="126" t="s">
        <v>316</v>
      </c>
      <c r="B8" s="15"/>
      <c r="C8" s="15"/>
      <c r="D8" s="15"/>
      <c r="E8" s="15"/>
      <c r="F8" s="15"/>
      <c r="G8" s="15"/>
      <c r="H8" s="15"/>
      <c r="I8" s="15"/>
      <c r="J8" s="15"/>
      <c r="K8" s="15"/>
      <c r="L8" s="15"/>
      <c r="M8" s="15"/>
      <c r="N8" s="15"/>
      <c r="O8" s="15"/>
      <c r="P8" s="147">
        <f t="shared" si="1"/>
        <v>0</v>
      </c>
      <c r="Q8" s="15"/>
      <c r="R8" s="15"/>
      <c r="S8" s="15"/>
      <c r="T8" s="15"/>
      <c r="U8" s="149">
        <f t="shared" si="0"/>
        <v>0</v>
      </c>
    </row>
    <row r="9" spans="1:22" ht="158.25" x14ac:dyDescent="0.25">
      <c r="A9" s="129" t="s">
        <v>317</v>
      </c>
      <c r="B9" s="15"/>
      <c r="C9" s="15"/>
      <c r="D9" s="15"/>
      <c r="E9" s="15"/>
      <c r="F9" s="15"/>
      <c r="G9" s="15"/>
      <c r="H9" s="15"/>
      <c r="I9" s="15"/>
      <c r="J9" s="15"/>
      <c r="K9" s="15"/>
      <c r="L9" s="15"/>
      <c r="M9" s="15"/>
      <c r="N9" s="15"/>
      <c r="O9" s="15"/>
      <c r="P9" s="147">
        <f t="shared" si="1"/>
        <v>0</v>
      </c>
      <c r="Q9" s="15"/>
      <c r="R9" s="15"/>
      <c r="S9" s="15"/>
      <c r="T9" s="15"/>
      <c r="U9" s="149">
        <f t="shared" si="0"/>
        <v>0</v>
      </c>
    </row>
    <row r="10" spans="1:22" ht="180" x14ac:dyDescent="0.25">
      <c r="A10" s="126" t="s">
        <v>318</v>
      </c>
      <c r="B10" s="15"/>
      <c r="C10" s="15"/>
      <c r="D10" s="15"/>
      <c r="E10" s="15"/>
      <c r="F10" s="15"/>
      <c r="G10" s="15"/>
      <c r="H10" s="15"/>
      <c r="I10" s="15"/>
      <c r="J10" s="15"/>
      <c r="K10" s="15"/>
      <c r="L10" s="15"/>
      <c r="M10" s="15"/>
      <c r="N10" s="15"/>
      <c r="O10" s="15"/>
      <c r="P10" s="147">
        <f t="shared" si="1"/>
        <v>0</v>
      </c>
      <c r="Q10" s="15"/>
      <c r="R10" s="15"/>
      <c r="S10" s="15"/>
      <c r="T10" s="15"/>
      <c r="U10" s="149">
        <f t="shared" si="0"/>
        <v>0</v>
      </c>
    </row>
    <row r="11" spans="1:22" ht="168.75" x14ac:dyDescent="0.25">
      <c r="A11" s="127" t="s">
        <v>319</v>
      </c>
      <c r="B11" s="15"/>
      <c r="C11" s="15"/>
      <c r="D11" s="15"/>
      <c r="E11" s="15"/>
      <c r="F11" s="15"/>
      <c r="G11" s="15"/>
      <c r="H11" s="15"/>
      <c r="I11" s="15"/>
      <c r="J11" s="15"/>
      <c r="K11" s="15"/>
      <c r="L11" s="15"/>
      <c r="M11" s="15"/>
      <c r="N11" s="15"/>
      <c r="O11" s="15"/>
      <c r="P11" s="147">
        <f t="shared" si="1"/>
        <v>0</v>
      </c>
      <c r="Q11" s="15"/>
      <c r="R11" s="15"/>
      <c r="S11" s="15"/>
      <c r="T11" s="15"/>
      <c r="U11" s="149">
        <f t="shared" si="0"/>
        <v>0</v>
      </c>
    </row>
    <row r="12" spans="1:22" ht="371.25" x14ac:dyDescent="0.25">
      <c r="A12" s="127" t="s">
        <v>320</v>
      </c>
      <c r="B12" s="15"/>
      <c r="C12" s="15"/>
      <c r="D12" s="15"/>
      <c r="E12" s="15"/>
      <c r="F12" s="15"/>
      <c r="G12" s="15"/>
      <c r="H12" s="15"/>
      <c r="I12" s="15"/>
      <c r="J12" s="15"/>
      <c r="K12" s="15"/>
      <c r="L12" s="15"/>
      <c r="M12" s="15"/>
      <c r="N12" s="15"/>
      <c r="O12" s="15"/>
      <c r="P12" s="147">
        <f t="shared" si="1"/>
        <v>0</v>
      </c>
      <c r="Q12" s="15"/>
      <c r="R12" s="15"/>
      <c r="S12" s="15"/>
      <c r="T12" s="15"/>
      <c r="U12" s="149">
        <f t="shared" si="0"/>
        <v>0</v>
      </c>
    </row>
    <row r="13" spans="1:22" ht="168.75" x14ac:dyDescent="0.25">
      <c r="A13" s="126" t="s">
        <v>321</v>
      </c>
      <c r="B13" s="15"/>
      <c r="C13" s="15"/>
      <c r="D13" s="15"/>
      <c r="E13" s="15"/>
      <c r="F13" s="15"/>
      <c r="G13" s="15"/>
      <c r="H13" s="15"/>
      <c r="I13" s="15"/>
      <c r="J13" s="15"/>
      <c r="K13" s="15"/>
      <c r="L13" s="15"/>
      <c r="M13" s="15"/>
      <c r="N13" s="15"/>
      <c r="O13" s="15"/>
      <c r="P13" s="147">
        <f t="shared" si="1"/>
        <v>0</v>
      </c>
      <c r="Q13" s="15"/>
      <c r="R13" s="15"/>
      <c r="S13" s="15"/>
      <c r="T13" s="15"/>
      <c r="U13" s="149">
        <f t="shared" si="0"/>
        <v>0</v>
      </c>
    </row>
    <row r="14" spans="1:22" ht="191.25" x14ac:dyDescent="0.25">
      <c r="A14" s="126" t="s">
        <v>322</v>
      </c>
      <c r="B14" s="15"/>
      <c r="C14" s="15"/>
      <c r="D14" s="15"/>
      <c r="E14" s="15"/>
      <c r="F14" s="15"/>
      <c r="G14" s="15"/>
      <c r="H14" s="15"/>
      <c r="I14" s="15"/>
      <c r="J14" s="15"/>
      <c r="K14" s="15"/>
      <c r="L14" s="15"/>
      <c r="M14" s="15"/>
      <c r="N14" s="15"/>
      <c r="O14" s="15"/>
      <c r="P14" s="147">
        <f t="shared" si="1"/>
        <v>0</v>
      </c>
      <c r="Q14" s="15"/>
      <c r="R14" s="15"/>
      <c r="S14" s="15"/>
      <c r="T14" s="15"/>
      <c r="U14" s="149">
        <f t="shared" si="0"/>
        <v>0</v>
      </c>
    </row>
    <row r="15" spans="1:22" ht="67.5" x14ac:dyDescent="0.25">
      <c r="A15" s="126" t="s">
        <v>323</v>
      </c>
      <c r="B15" s="15"/>
      <c r="C15" s="15"/>
      <c r="D15" s="15"/>
      <c r="E15" s="15"/>
      <c r="F15" s="15"/>
      <c r="G15" s="15"/>
      <c r="H15" s="15"/>
      <c r="I15" s="15"/>
      <c r="J15" s="15"/>
      <c r="K15" s="15"/>
      <c r="L15" s="15"/>
      <c r="M15" s="15"/>
      <c r="N15" s="15"/>
      <c r="O15" s="15"/>
      <c r="P15" s="147">
        <f t="shared" si="1"/>
        <v>0</v>
      </c>
      <c r="Q15" s="15"/>
      <c r="R15" s="15"/>
      <c r="S15" s="15"/>
      <c r="T15" s="15"/>
      <c r="U15" s="149">
        <f t="shared" si="0"/>
        <v>0</v>
      </c>
    </row>
    <row r="16" spans="1:22" ht="90" x14ac:dyDescent="0.25">
      <c r="A16" s="143" t="s">
        <v>324</v>
      </c>
      <c r="B16" s="15"/>
      <c r="C16" s="15"/>
      <c r="D16" s="15"/>
      <c r="E16" s="15"/>
      <c r="F16" s="15"/>
      <c r="G16" s="15"/>
      <c r="H16" s="15"/>
      <c r="I16" s="15"/>
      <c r="J16" s="15"/>
      <c r="K16" s="15"/>
      <c r="L16" s="15"/>
      <c r="M16" s="15"/>
      <c r="N16" s="15"/>
      <c r="O16" s="15"/>
      <c r="P16" s="147">
        <f t="shared" si="1"/>
        <v>0</v>
      </c>
      <c r="Q16" s="15"/>
      <c r="R16" s="15"/>
      <c r="S16" s="15"/>
      <c r="T16" s="15"/>
      <c r="U16" s="149">
        <f t="shared" si="0"/>
        <v>0</v>
      </c>
    </row>
    <row r="17" spans="1:21" ht="180" x14ac:dyDescent="0.25">
      <c r="A17" s="126" t="s">
        <v>325</v>
      </c>
      <c r="B17" s="15"/>
      <c r="C17" s="15"/>
      <c r="D17" s="15"/>
      <c r="E17" s="15"/>
      <c r="F17" s="15"/>
      <c r="G17" s="15"/>
      <c r="H17" s="15"/>
      <c r="I17" s="15"/>
      <c r="J17" s="15"/>
      <c r="K17" s="15"/>
      <c r="L17" s="15"/>
      <c r="M17" s="15"/>
      <c r="N17" s="15"/>
      <c r="O17" s="15"/>
      <c r="P17" s="147">
        <f t="shared" si="1"/>
        <v>0</v>
      </c>
      <c r="Q17" s="15"/>
      <c r="R17" s="15"/>
      <c r="S17" s="15"/>
      <c r="T17" s="15"/>
      <c r="U17" s="149">
        <f t="shared" si="0"/>
        <v>0</v>
      </c>
    </row>
    <row r="18" spans="1:21" ht="101.25" x14ac:dyDescent="0.25">
      <c r="A18" s="128" t="s">
        <v>326</v>
      </c>
      <c r="B18" s="15"/>
      <c r="C18" s="15"/>
      <c r="D18" s="15"/>
      <c r="E18" s="15"/>
      <c r="F18" s="15"/>
      <c r="G18" s="15"/>
      <c r="H18" s="15"/>
      <c r="I18" s="15"/>
      <c r="J18" s="15"/>
      <c r="K18" s="15"/>
      <c r="L18" s="15"/>
      <c r="M18" s="15"/>
      <c r="N18" s="15"/>
      <c r="O18" s="15"/>
      <c r="P18" s="147">
        <f t="shared" si="1"/>
        <v>0</v>
      </c>
      <c r="Q18" s="15"/>
      <c r="R18" s="15"/>
      <c r="S18" s="15"/>
      <c r="T18" s="15"/>
      <c r="U18" s="149">
        <f t="shared" si="0"/>
        <v>0</v>
      </c>
    </row>
    <row r="19" spans="1:21" ht="45" x14ac:dyDescent="0.25">
      <c r="A19" s="144" t="s">
        <v>327</v>
      </c>
      <c r="B19" s="15"/>
      <c r="C19" s="15"/>
      <c r="D19" s="15"/>
      <c r="E19" s="15"/>
      <c r="F19" s="15"/>
      <c r="G19" s="15"/>
      <c r="H19" s="15"/>
      <c r="I19" s="15"/>
      <c r="J19" s="15"/>
      <c r="K19" s="15"/>
      <c r="L19" s="15"/>
      <c r="M19" s="15"/>
      <c r="N19" s="15"/>
      <c r="O19" s="15"/>
      <c r="P19" s="147">
        <f t="shared" si="1"/>
        <v>0</v>
      </c>
      <c r="Q19" s="15"/>
      <c r="R19" s="15"/>
      <c r="S19" s="15"/>
      <c r="T19" s="15"/>
      <c r="U19" s="149">
        <f t="shared" si="0"/>
        <v>0</v>
      </c>
    </row>
    <row r="20" spans="1:21" ht="45" x14ac:dyDescent="0.25">
      <c r="A20" s="144" t="s">
        <v>328</v>
      </c>
      <c r="B20" s="15"/>
      <c r="C20" s="15"/>
      <c r="D20" s="15"/>
      <c r="E20" s="15"/>
      <c r="F20" s="15"/>
      <c r="G20" s="15"/>
      <c r="H20" s="15"/>
      <c r="I20" s="15"/>
      <c r="J20" s="15"/>
      <c r="K20" s="15"/>
      <c r="L20" s="15"/>
      <c r="M20" s="15"/>
      <c r="N20" s="15"/>
      <c r="O20" s="15"/>
      <c r="P20" s="147">
        <f t="shared" si="1"/>
        <v>0</v>
      </c>
      <c r="Q20" s="15"/>
      <c r="R20" s="15"/>
      <c r="S20" s="15"/>
      <c r="T20" s="15"/>
      <c r="U20" s="149">
        <f t="shared" si="0"/>
        <v>0</v>
      </c>
    </row>
    <row r="21" spans="1:21" ht="33.75" x14ac:dyDescent="0.25">
      <c r="A21" s="144" t="s">
        <v>329</v>
      </c>
      <c r="B21" s="15"/>
      <c r="C21" s="15"/>
      <c r="D21" s="15"/>
      <c r="E21" s="15"/>
      <c r="F21" s="15"/>
      <c r="G21" s="15"/>
      <c r="H21" s="15"/>
      <c r="I21" s="15"/>
      <c r="J21" s="15"/>
      <c r="K21" s="15"/>
      <c r="L21" s="15"/>
      <c r="M21" s="15"/>
      <c r="N21" s="15"/>
      <c r="O21" s="15"/>
      <c r="P21" s="147">
        <f t="shared" si="1"/>
        <v>0</v>
      </c>
      <c r="Q21" s="15"/>
      <c r="R21" s="15"/>
      <c r="S21" s="15"/>
      <c r="T21" s="15"/>
      <c r="U21" s="149">
        <f t="shared" si="0"/>
        <v>0</v>
      </c>
    </row>
    <row r="22" spans="1:21" ht="157.5" x14ac:dyDescent="0.25">
      <c r="A22" s="126" t="s">
        <v>330</v>
      </c>
      <c r="B22" s="15"/>
      <c r="C22" s="15"/>
      <c r="D22" s="15"/>
      <c r="E22" s="15"/>
      <c r="F22" s="15"/>
      <c r="G22" s="15"/>
      <c r="H22" s="15"/>
      <c r="I22" s="15"/>
      <c r="J22" s="15"/>
      <c r="K22" s="15"/>
      <c r="L22" s="15"/>
      <c r="M22" s="15"/>
      <c r="N22" s="15"/>
      <c r="O22" s="15"/>
      <c r="P22" s="147">
        <f t="shared" si="1"/>
        <v>0</v>
      </c>
      <c r="Q22" s="15"/>
      <c r="R22" s="15"/>
      <c r="S22" s="15"/>
      <c r="T22" s="15"/>
      <c r="U22" s="149">
        <f t="shared" si="0"/>
        <v>0</v>
      </c>
    </row>
  </sheetData>
  <mergeCells count="11">
    <mergeCell ref="A1:D3"/>
    <mergeCell ref="E4:E5"/>
    <mergeCell ref="F4:H4"/>
    <mergeCell ref="I4:J4"/>
    <mergeCell ref="K4:O4"/>
    <mergeCell ref="Q4:Q5"/>
    <mergeCell ref="R4:T4"/>
    <mergeCell ref="U4:U5"/>
    <mergeCell ref="V4:V5"/>
    <mergeCell ref="A5:D5"/>
    <mergeCell ref="P4:P5"/>
  </mergeCells>
  <conditionalFormatting sqref="U4">
    <cfRule type="colorScale" priority="2">
      <colorScale>
        <cfvo type="num" val="&quot;&lt;100&quot;"/>
        <cfvo type="num" val="&quot;51-99&quot;"/>
        <cfvo type="num" val="&quot;0-50&quot;"/>
        <color rgb="FFF8696B"/>
        <color rgb="FFFFEB84"/>
        <color rgb="FF63BE7B"/>
      </colorScale>
    </cfRule>
  </conditionalFormatting>
  <conditionalFormatting sqref="U4:U5">
    <cfRule type="aboveAverage" dxfId="5" priority="1" equalAverage="1"/>
  </conditionalFormatting>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zoomScale="60" zoomScaleNormal="60" workbookViewId="0">
      <selection activeCell="B6" sqref="B6:V19"/>
    </sheetView>
  </sheetViews>
  <sheetFormatPr baseColWidth="10" defaultRowHeight="15" x14ac:dyDescent="0.25"/>
  <cols>
    <col min="1" max="1" width="79.85546875" customWidth="1"/>
    <col min="3" max="3" width="17.7109375" customWidth="1"/>
    <col min="4" max="4" width="18.7109375" customWidth="1"/>
  </cols>
  <sheetData>
    <row r="1" spans="1:22" ht="15" customHeight="1" x14ac:dyDescent="0.25">
      <c r="A1" s="640" t="s">
        <v>284</v>
      </c>
      <c r="B1" s="641"/>
      <c r="C1" s="641"/>
      <c r="D1" s="641"/>
    </row>
    <row r="2" spans="1:22" ht="15" customHeight="1" x14ac:dyDescent="0.25">
      <c r="A2" s="640"/>
      <c r="B2" s="641"/>
      <c r="C2" s="641"/>
      <c r="D2" s="641"/>
    </row>
    <row r="3" spans="1:22" ht="15" customHeight="1" x14ac:dyDescent="0.25">
      <c r="A3" s="642"/>
      <c r="B3" s="643"/>
      <c r="C3" s="643"/>
      <c r="D3" s="643"/>
    </row>
    <row r="4" spans="1:22" ht="32.25" customHeight="1" x14ac:dyDescent="0.25">
      <c r="A4" s="138" t="s">
        <v>284</v>
      </c>
      <c r="B4" s="118" t="s">
        <v>221</v>
      </c>
      <c r="C4" s="119" t="s">
        <v>222</v>
      </c>
      <c r="D4" s="132" t="s">
        <v>223</v>
      </c>
      <c r="E4" s="527" t="s">
        <v>224</v>
      </c>
      <c r="F4" s="528" t="s">
        <v>225</v>
      </c>
      <c r="G4" s="528"/>
      <c r="H4" s="528"/>
      <c r="I4" s="529" t="s">
        <v>226</v>
      </c>
      <c r="J4" s="529"/>
      <c r="K4" s="530" t="s">
        <v>227</v>
      </c>
      <c r="L4" s="530"/>
      <c r="M4" s="530"/>
      <c r="N4" s="530"/>
      <c r="O4" s="530"/>
      <c r="P4" s="556" t="s">
        <v>228</v>
      </c>
      <c r="Q4" s="556" t="s">
        <v>229</v>
      </c>
      <c r="R4" s="558" t="s">
        <v>230</v>
      </c>
      <c r="S4" s="559"/>
      <c r="T4" s="560"/>
      <c r="U4" s="561" t="s">
        <v>228</v>
      </c>
      <c r="V4" s="549" t="s">
        <v>231</v>
      </c>
    </row>
    <row r="5" spans="1:22" ht="36" x14ac:dyDescent="0.25">
      <c r="A5" s="636" t="s">
        <v>298</v>
      </c>
      <c r="B5" s="637"/>
      <c r="C5" s="637"/>
      <c r="D5" s="638"/>
      <c r="E5" s="601"/>
      <c r="F5" s="120" t="s">
        <v>233</v>
      </c>
      <c r="G5" s="120" t="s">
        <v>234</v>
      </c>
      <c r="H5" s="120" t="s">
        <v>235</v>
      </c>
      <c r="I5" s="121" t="s">
        <v>236</v>
      </c>
      <c r="J5" s="121" t="s">
        <v>237</v>
      </c>
      <c r="K5" s="122" t="s">
        <v>238</v>
      </c>
      <c r="L5" s="122" t="s">
        <v>239</v>
      </c>
      <c r="M5" s="122" t="s">
        <v>240</v>
      </c>
      <c r="N5" s="122" t="s">
        <v>241</v>
      </c>
      <c r="O5" s="122" t="s">
        <v>242</v>
      </c>
      <c r="P5" s="600"/>
      <c r="Q5" s="600"/>
      <c r="R5" s="123" t="s">
        <v>243</v>
      </c>
      <c r="S5" s="123" t="s">
        <v>244</v>
      </c>
      <c r="T5" s="123" t="s">
        <v>245</v>
      </c>
      <c r="U5" s="599"/>
      <c r="V5" s="549"/>
    </row>
    <row r="6" spans="1:22" ht="101.25" x14ac:dyDescent="0.25">
      <c r="A6" s="127" t="s">
        <v>299</v>
      </c>
      <c r="B6" s="15"/>
      <c r="C6" s="15"/>
      <c r="D6" s="15"/>
      <c r="E6" s="15"/>
      <c r="F6" s="15"/>
      <c r="G6" s="15"/>
      <c r="H6" s="15"/>
      <c r="I6" s="15"/>
      <c r="J6" s="15"/>
      <c r="K6" s="15"/>
      <c r="L6" s="15"/>
      <c r="M6" s="15"/>
      <c r="N6" s="15"/>
      <c r="O6" s="15"/>
      <c r="P6" s="147">
        <f>F6+G6+H6+I6+J6+K6+L6+M6+N6+O6</f>
        <v>0</v>
      </c>
      <c r="Q6" s="15"/>
      <c r="R6" s="15"/>
      <c r="S6" s="15"/>
      <c r="T6" s="15"/>
      <c r="U6" s="149">
        <f t="shared" ref="U6:U19" si="0">R6*S6*T6</f>
        <v>0</v>
      </c>
      <c r="V6" s="15"/>
    </row>
    <row r="7" spans="1:22" ht="45" x14ac:dyDescent="0.25">
      <c r="A7" s="126" t="s">
        <v>300</v>
      </c>
      <c r="B7" s="15"/>
      <c r="C7" s="15"/>
      <c r="D7" s="15"/>
      <c r="E7" s="15"/>
      <c r="F7" s="15"/>
      <c r="G7" s="15"/>
      <c r="H7" s="15"/>
      <c r="I7" s="15"/>
      <c r="J7" s="15"/>
      <c r="K7" s="15"/>
      <c r="L7" s="15"/>
      <c r="M7" s="15"/>
      <c r="N7" s="15"/>
      <c r="O7" s="15"/>
      <c r="P7" s="147">
        <f t="shared" ref="P7:P19" si="1">F7+G7+H7+I7+J7+K7+L7+M7+N7+O7</f>
        <v>0</v>
      </c>
      <c r="Q7" s="15"/>
      <c r="R7" s="15"/>
      <c r="S7" s="15"/>
      <c r="T7" s="15"/>
      <c r="U7" s="149">
        <f t="shared" si="0"/>
        <v>0</v>
      </c>
      <c r="V7" s="15"/>
    </row>
    <row r="8" spans="1:22" ht="33.75" x14ac:dyDescent="0.25">
      <c r="A8" s="126" t="s">
        <v>301</v>
      </c>
      <c r="B8" s="15"/>
      <c r="C8" s="15"/>
      <c r="D8" s="15"/>
      <c r="E8" s="15"/>
      <c r="F8" s="15"/>
      <c r="G8" s="15"/>
      <c r="H8" s="15"/>
      <c r="I8" s="15"/>
      <c r="J8" s="15"/>
      <c r="K8" s="15"/>
      <c r="L8" s="15"/>
      <c r="M8" s="15"/>
      <c r="N8" s="15"/>
      <c r="O8" s="15"/>
      <c r="P8" s="147">
        <f t="shared" si="1"/>
        <v>0</v>
      </c>
      <c r="Q8" s="15"/>
      <c r="R8" s="15"/>
      <c r="S8" s="15"/>
      <c r="T8" s="15"/>
      <c r="U8" s="149">
        <f t="shared" si="0"/>
        <v>0</v>
      </c>
      <c r="V8" s="15"/>
    </row>
    <row r="9" spans="1:22" ht="90" x14ac:dyDescent="0.25">
      <c r="A9" s="127" t="s">
        <v>302</v>
      </c>
      <c r="B9" s="15"/>
      <c r="C9" s="15"/>
      <c r="D9" s="15"/>
      <c r="E9" s="15"/>
      <c r="F9" s="15"/>
      <c r="G9" s="15"/>
      <c r="H9" s="15"/>
      <c r="I9" s="15"/>
      <c r="J9" s="15"/>
      <c r="K9" s="15"/>
      <c r="L9" s="15"/>
      <c r="M9" s="15"/>
      <c r="N9" s="15"/>
      <c r="O9" s="15"/>
      <c r="P9" s="147">
        <f t="shared" si="1"/>
        <v>0</v>
      </c>
      <c r="Q9" s="15"/>
      <c r="R9" s="15"/>
      <c r="S9" s="15"/>
      <c r="T9" s="15"/>
      <c r="U9" s="149">
        <f t="shared" si="0"/>
        <v>0</v>
      </c>
      <c r="V9" s="15"/>
    </row>
    <row r="10" spans="1:22" ht="157.5" x14ac:dyDescent="0.25">
      <c r="A10" s="127" t="s">
        <v>303</v>
      </c>
      <c r="B10" s="15"/>
      <c r="C10" s="15"/>
      <c r="D10" s="15"/>
      <c r="E10" s="15"/>
      <c r="F10" s="15"/>
      <c r="G10" s="15"/>
      <c r="H10" s="15"/>
      <c r="I10" s="15"/>
      <c r="J10" s="15"/>
      <c r="K10" s="15"/>
      <c r="L10" s="15"/>
      <c r="M10" s="15"/>
      <c r="N10" s="15"/>
      <c r="O10" s="15"/>
      <c r="P10" s="147">
        <f t="shared" si="1"/>
        <v>0</v>
      </c>
      <c r="Q10" s="15"/>
      <c r="R10" s="15"/>
      <c r="S10" s="15"/>
      <c r="T10" s="15"/>
      <c r="U10" s="149">
        <f t="shared" si="0"/>
        <v>0</v>
      </c>
      <c r="V10" s="15"/>
    </row>
    <row r="11" spans="1:22" ht="101.25" x14ac:dyDescent="0.25">
      <c r="A11" s="127" t="s">
        <v>304</v>
      </c>
      <c r="B11" s="15"/>
      <c r="C11" s="15"/>
      <c r="D11" s="15"/>
      <c r="E11" s="15"/>
      <c r="F11" s="15"/>
      <c r="G11" s="15"/>
      <c r="H11" s="15"/>
      <c r="I11" s="15"/>
      <c r="J11" s="15"/>
      <c r="K11" s="15"/>
      <c r="L11" s="15"/>
      <c r="M11" s="15"/>
      <c r="N11" s="15"/>
      <c r="O11" s="15"/>
      <c r="P11" s="147">
        <f t="shared" si="1"/>
        <v>0</v>
      </c>
      <c r="Q11" s="15"/>
      <c r="R11" s="15"/>
      <c r="S11" s="15"/>
      <c r="T11" s="15"/>
      <c r="U11" s="149">
        <f t="shared" si="0"/>
        <v>0</v>
      </c>
      <c r="V11" s="15"/>
    </row>
    <row r="12" spans="1:22" ht="101.25" x14ac:dyDescent="0.25">
      <c r="A12" s="127" t="s">
        <v>305</v>
      </c>
      <c r="B12" s="15"/>
      <c r="C12" s="15"/>
      <c r="D12" s="15"/>
      <c r="E12" s="15"/>
      <c r="F12" s="15"/>
      <c r="G12" s="15"/>
      <c r="H12" s="15"/>
      <c r="I12" s="15"/>
      <c r="J12" s="15"/>
      <c r="K12" s="15"/>
      <c r="L12" s="15"/>
      <c r="M12" s="15"/>
      <c r="N12" s="15"/>
      <c r="O12" s="15"/>
      <c r="P12" s="147">
        <f t="shared" si="1"/>
        <v>0</v>
      </c>
      <c r="Q12" s="15"/>
      <c r="R12" s="15"/>
      <c r="S12" s="15"/>
      <c r="T12" s="15"/>
      <c r="U12" s="149">
        <f t="shared" si="0"/>
        <v>0</v>
      </c>
      <c r="V12" s="15"/>
    </row>
    <row r="13" spans="1:22" ht="67.5" x14ac:dyDescent="0.25">
      <c r="A13" s="127" t="s">
        <v>306</v>
      </c>
      <c r="B13" s="15"/>
      <c r="C13" s="15"/>
      <c r="D13" s="15"/>
      <c r="E13" s="15"/>
      <c r="F13" s="15"/>
      <c r="G13" s="15"/>
      <c r="H13" s="15"/>
      <c r="I13" s="15"/>
      <c r="J13" s="15"/>
      <c r="K13" s="15"/>
      <c r="L13" s="15"/>
      <c r="M13" s="15"/>
      <c r="N13" s="15"/>
      <c r="O13" s="15"/>
      <c r="P13" s="147">
        <f t="shared" si="1"/>
        <v>0</v>
      </c>
      <c r="Q13" s="15"/>
      <c r="R13" s="15"/>
      <c r="S13" s="15"/>
      <c r="T13" s="15"/>
      <c r="U13" s="149">
        <f t="shared" si="0"/>
        <v>0</v>
      </c>
      <c r="V13" s="15"/>
    </row>
    <row r="14" spans="1:22" ht="112.5" x14ac:dyDescent="0.25">
      <c r="A14" s="126" t="s">
        <v>307</v>
      </c>
      <c r="B14" s="15"/>
      <c r="C14" s="15"/>
      <c r="D14" s="15"/>
      <c r="E14" s="15"/>
      <c r="F14" s="15"/>
      <c r="G14" s="15"/>
      <c r="H14" s="15"/>
      <c r="I14" s="15"/>
      <c r="J14" s="15"/>
      <c r="K14" s="15"/>
      <c r="L14" s="15"/>
      <c r="M14" s="15"/>
      <c r="N14" s="15"/>
      <c r="O14" s="15"/>
      <c r="P14" s="147">
        <f t="shared" si="1"/>
        <v>0</v>
      </c>
      <c r="Q14" s="15"/>
      <c r="R14" s="15"/>
      <c r="S14" s="15"/>
      <c r="T14" s="15"/>
      <c r="U14" s="149">
        <f t="shared" si="0"/>
        <v>0</v>
      </c>
      <c r="V14" s="15"/>
    </row>
    <row r="15" spans="1:22" ht="258.75" x14ac:dyDescent="0.25">
      <c r="A15" s="126" t="s">
        <v>308</v>
      </c>
      <c r="B15" s="15"/>
      <c r="C15" s="15"/>
      <c r="D15" s="15"/>
      <c r="E15" s="15"/>
      <c r="F15" s="15"/>
      <c r="G15" s="15"/>
      <c r="H15" s="15"/>
      <c r="I15" s="15"/>
      <c r="J15" s="15"/>
      <c r="K15" s="15"/>
      <c r="L15" s="15"/>
      <c r="M15" s="15"/>
      <c r="N15" s="15"/>
      <c r="O15" s="15"/>
      <c r="P15" s="147">
        <f t="shared" si="1"/>
        <v>0</v>
      </c>
      <c r="Q15" s="15"/>
      <c r="R15" s="15"/>
      <c r="S15" s="15"/>
      <c r="T15" s="15"/>
      <c r="U15" s="149">
        <f t="shared" si="0"/>
        <v>0</v>
      </c>
      <c r="V15" s="15"/>
    </row>
    <row r="16" spans="1:22" ht="123.75" x14ac:dyDescent="0.25">
      <c r="A16" s="126" t="s">
        <v>309</v>
      </c>
      <c r="B16" s="15"/>
      <c r="C16" s="15"/>
      <c r="D16" s="15"/>
      <c r="E16" s="15"/>
      <c r="F16" s="15"/>
      <c r="G16" s="15"/>
      <c r="H16" s="15"/>
      <c r="I16" s="15"/>
      <c r="J16" s="15"/>
      <c r="K16" s="15"/>
      <c r="L16" s="15"/>
      <c r="M16" s="15"/>
      <c r="N16" s="15"/>
      <c r="O16" s="15"/>
      <c r="P16" s="147">
        <f t="shared" si="1"/>
        <v>0</v>
      </c>
      <c r="Q16" s="15"/>
      <c r="R16" s="15"/>
      <c r="S16" s="15"/>
      <c r="T16" s="15"/>
      <c r="U16" s="149">
        <f t="shared" si="0"/>
        <v>0</v>
      </c>
      <c r="V16" s="15"/>
    </row>
    <row r="17" spans="1:22" ht="225" x14ac:dyDescent="0.25">
      <c r="A17" s="126" t="s">
        <v>310</v>
      </c>
      <c r="B17" s="15"/>
      <c r="C17" s="15"/>
      <c r="D17" s="15"/>
      <c r="E17" s="15"/>
      <c r="F17" s="15"/>
      <c r="G17" s="15"/>
      <c r="H17" s="15"/>
      <c r="I17" s="15"/>
      <c r="J17" s="15"/>
      <c r="K17" s="15"/>
      <c r="L17" s="15"/>
      <c r="M17" s="15"/>
      <c r="N17" s="15"/>
      <c r="O17" s="15"/>
      <c r="P17" s="147">
        <f t="shared" si="1"/>
        <v>0</v>
      </c>
      <c r="Q17" s="15"/>
      <c r="R17" s="15"/>
      <c r="S17" s="15"/>
      <c r="T17" s="15"/>
      <c r="U17" s="149">
        <f t="shared" si="0"/>
        <v>0</v>
      </c>
      <c r="V17" s="15"/>
    </row>
    <row r="18" spans="1:22" ht="146.25" x14ac:dyDescent="0.25">
      <c r="A18" s="130" t="s">
        <v>311</v>
      </c>
      <c r="B18" s="15"/>
      <c r="C18" s="15"/>
      <c r="D18" s="15"/>
      <c r="E18" s="15"/>
      <c r="F18" s="15"/>
      <c r="G18" s="15"/>
      <c r="H18" s="15"/>
      <c r="I18" s="15"/>
      <c r="J18" s="15"/>
      <c r="K18" s="15"/>
      <c r="L18" s="15"/>
      <c r="M18" s="15"/>
      <c r="N18" s="15"/>
      <c r="O18" s="15"/>
      <c r="P18" s="147">
        <f t="shared" si="1"/>
        <v>0</v>
      </c>
      <c r="Q18" s="15"/>
      <c r="R18" s="15"/>
      <c r="S18" s="15"/>
      <c r="T18" s="15"/>
      <c r="U18" s="149">
        <f t="shared" si="0"/>
        <v>0</v>
      </c>
      <c r="V18" s="15"/>
    </row>
    <row r="19" spans="1:22" ht="146.25" x14ac:dyDescent="0.25">
      <c r="A19" s="126" t="s">
        <v>312</v>
      </c>
      <c r="B19" s="15"/>
      <c r="C19" s="15"/>
      <c r="D19" s="15"/>
      <c r="E19" s="15"/>
      <c r="F19" s="15"/>
      <c r="G19" s="15"/>
      <c r="H19" s="15"/>
      <c r="I19" s="15"/>
      <c r="J19" s="15"/>
      <c r="K19" s="15"/>
      <c r="L19" s="15"/>
      <c r="M19" s="15"/>
      <c r="N19" s="15"/>
      <c r="O19" s="15"/>
      <c r="P19" s="147">
        <f t="shared" si="1"/>
        <v>0</v>
      </c>
      <c r="Q19" s="15"/>
      <c r="R19" s="15"/>
      <c r="S19" s="15"/>
      <c r="T19" s="15"/>
      <c r="U19" s="149">
        <f t="shared" si="0"/>
        <v>0</v>
      </c>
      <c r="V19" s="15"/>
    </row>
  </sheetData>
  <mergeCells count="11">
    <mergeCell ref="A1:D3"/>
    <mergeCell ref="E4:E5"/>
    <mergeCell ref="F4:H4"/>
    <mergeCell ref="I4:J4"/>
    <mergeCell ref="K4:O4"/>
    <mergeCell ref="Q4:Q5"/>
    <mergeCell ref="R4:T4"/>
    <mergeCell ref="U4:U5"/>
    <mergeCell ref="V4:V5"/>
    <mergeCell ref="A5:D5"/>
    <mergeCell ref="P4:P5"/>
  </mergeCells>
  <conditionalFormatting sqref="U4">
    <cfRule type="colorScale" priority="2">
      <colorScale>
        <cfvo type="num" val="&quot;&lt;100&quot;"/>
        <cfvo type="num" val="&quot;51-99&quot;"/>
        <cfvo type="num" val="&quot;0-50&quot;"/>
        <color rgb="FFF8696B"/>
        <color rgb="FFFFEB84"/>
        <color rgb="FF63BE7B"/>
      </colorScale>
    </cfRule>
  </conditionalFormatting>
  <conditionalFormatting sqref="U4:U5">
    <cfRule type="aboveAverage" dxfId="4" priority="1" equalAverage="1"/>
  </conditionalFormatting>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zoomScale="40" zoomScaleNormal="40" workbookViewId="0">
      <selection activeCell="B6" sqref="B6:V16"/>
    </sheetView>
  </sheetViews>
  <sheetFormatPr baseColWidth="10" defaultRowHeight="15" x14ac:dyDescent="0.25"/>
  <cols>
    <col min="1" max="1" width="87.42578125" customWidth="1"/>
    <col min="2" max="2" width="17.5703125" customWidth="1"/>
    <col min="3" max="3" width="20.42578125" customWidth="1"/>
    <col min="4" max="4" width="16.5703125" customWidth="1"/>
  </cols>
  <sheetData>
    <row r="1" spans="1:22" x14ac:dyDescent="0.25">
      <c r="A1" s="640" t="s">
        <v>284</v>
      </c>
      <c r="B1" s="641"/>
      <c r="C1" s="641"/>
      <c r="D1" s="641"/>
    </row>
    <row r="2" spans="1:22" x14ac:dyDescent="0.25">
      <c r="A2" s="640"/>
      <c r="B2" s="641"/>
      <c r="C2" s="641"/>
      <c r="D2" s="641"/>
    </row>
    <row r="3" spans="1:22" x14ac:dyDescent="0.25">
      <c r="A3" s="642"/>
      <c r="B3" s="643"/>
      <c r="C3" s="643"/>
      <c r="D3" s="643"/>
    </row>
    <row r="4" spans="1:22" ht="39.75" customHeight="1" x14ac:dyDescent="0.25">
      <c r="A4" s="145" t="s">
        <v>284</v>
      </c>
      <c r="B4" s="145" t="s">
        <v>221</v>
      </c>
      <c r="C4" s="119" t="s">
        <v>222</v>
      </c>
      <c r="D4" s="132" t="s">
        <v>223</v>
      </c>
      <c r="E4" s="527" t="s">
        <v>224</v>
      </c>
      <c r="F4" s="528" t="s">
        <v>225</v>
      </c>
      <c r="G4" s="528"/>
      <c r="H4" s="528"/>
      <c r="I4" s="529" t="s">
        <v>226</v>
      </c>
      <c r="J4" s="529"/>
      <c r="K4" s="530" t="s">
        <v>227</v>
      </c>
      <c r="L4" s="530"/>
      <c r="M4" s="530"/>
      <c r="N4" s="530"/>
      <c r="O4" s="530"/>
      <c r="P4" s="556" t="s">
        <v>228</v>
      </c>
      <c r="Q4" s="556" t="s">
        <v>229</v>
      </c>
      <c r="R4" s="558" t="s">
        <v>230</v>
      </c>
      <c r="S4" s="559"/>
      <c r="T4" s="560"/>
      <c r="U4" s="561" t="s">
        <v>228</v>
      </c>
      <c r="V4" s="549" t="s">
        <v>231</v>
      </c>
    </row>
    <row r="5" spans="1:22" ht="36" x14ac:dyDescent="0.25">
      <c r="A5" s="644" t="s">
        <v>331</v>
      </c>
      <c r="B5" s="645"/>
      <c r="C5" s="645"/>
      <c r="D5" s="646"/>
      <c r="E5" s="601"/>
      <c r="F5" s="120" t="s">
        <v>233</v>
      </c>
      <c r="G5" s="120" t="s">
        <v>234</v>
      </c>
      <c r="H5" s="120" t="s">
        <v>235</v>
      </c>
      <c r="I5" s="121" t="s">
        <v>236</v>
      </c>
      <c r="J5" s="121" t="s">
        <v>237</v>
      </c>
      <c r="K5" s="122" t="s">
        <v>238</v>
      </c>
      <c r="L5" s="122" t="s">
        <v>239</v>
      </c>
      <c r="M5" s="122" t="s">
        <v>240</v>
      </c>
      <c r="N5" s="122" t="s">
        <v>241</v>
      </c>
      <c r="O5" s="122" t="s">
        <v>242</v>
      </c>
      <c r="P5" s="600"/>
      <c r="Q5" s="600"/>
      <c r="R5" s="123" t="s">
        <v>243</v>
      </c>
      <c r="S5" s="123" t="s">
        <v>244</v>
      </c>
      <c r="T5" s="123" t="s">
        <v>245</v>
      </c>
      <c r="U5" s="599"/>
      <c r="V5" s="549"/>
    </row>
    <row r="6" spans="1:22" ht="191.25" x14ac:dyDescent="0.25">
      <c r="A6" s="126" t="s">
        <v>332</v>
      </c>
      <c r="B6" s="15"/>
      <c r="C6" s="15"/>
      <c r="D6" s="15"/>
      <c r="E6" s="15"/>
      <c r="F6" s="15"/>
      <c r="G6" s="15"/>
      <c r="H6" s="15"/>
      <c r="I6" s="15"/>
      <c r="J6" s="15"/>
      <c r="K6" s="15"/>
      <c r="L6" s="15"/>
      <c r="M6" s="15"/>
      <c r="N6" s="15"/>
      <c r="O6" s="15"/>
      <c r="P6" s="147">
        <f>F6+G6+H6+I6+J6+K6+L6+M6+N6+O6</f>
        <v>0</v>
      </c>
      <c r="Q6" s="15"/>
      <c r="R6" s="15"/>
      <c r="S6" s="15"/>
      <c r="T6" s="15"/>
      <c r="U6" s="149">
        <f t="shared" ref="U6:U16" si="0">R6*S6*T6</f>
        <v>0</v>
      </c>
      <c r="V6" s="15"/>
    </row>
    <row r="7" spans="1:22" ht="191.25" x14ac:dyDescent="0.25">
      <c r="A7" s="128" t="s">
        <v>333</v>
      </c>
      <c r="B7" s="15"/>
      <c r="C7" s="15"/>
      <c r="D7" s="15"/>
      <c r="E7" s="15"/>
      <c r="F7" s="15"/>
      <c r="G7" s="15"/>
      <c r="H7" s="15"/>
      <c r="I7" s="15"/>
      <c r="J7" s="15"/>
      <c r="K7" s="15"/>
      <c r="L7" s="15"/>
      <c r="M7" s="15"/>
      <c r="N7" s="15"/>
      <c r="O7" s="15"/>
      <c r="P7" s="147">
        <f t="shared" ref="P7:P16" si="1">F7+G7+H7+I7+J7+K7+L7+M7+N7+O7</f>
        <v>0</v>
      </c>
      <c r="Q7" s="15"/>
      <c r="R7" s="15"/>
      <c r="S7" s="15"/>
      <c r="T7" s="15"/>
      <c r="U7" s="149">
        <f t="shared" si="0"/>
        <v>0</v>
      </c>
      <c r="V7" s="15"/>
    </row>
    <row r="8" spans="1:22" ht="123.75" x14ac:dyDescent="0.25">
      <c r="A8" s="128" t="s">
        <v>334</v>
      </c>
      <c r="B8" s="15"/>
      <c r="C8" s="15"/>
      <c r="D8" s="15"/>
      <c r="E8" s="15"/>
      <c r="F8" s="15"/>
      <c r="G8" s="15"/>
      <c r="H8" s="15"/>
      <c r="I8" s="15"/>
      <c r="J8" s="15"/>
      <c r="K8" s="15"/>
      <c r="L8" s="15"/>
      <c r="M8" s="15"/>
      <c r="N8" s="15"/>
      <c r="O8" s="15"/>
      <c r="P8" s="147">
        <f t="shared" si="1"/>
        <v>0</v>
      </c>
      <c r="Q8" s="15"/>
      <c r="R8" s="15"/>
      <c r="S8" s="15"/>
      <c r="T8" s="15"/>
      <c r="U8" s="149">
        <f t="shared" si="0"/>
        <v>0</v>
      </c>
      <c r="V8" s="15"/>
    </row>
    <row r="9" spans="1:22" ht="247.5" x14ac:dyDescent="0.25">
      <c r="A9" s="128" t="s">
        <v>335</v>
      </c>
      <c r="B9" s="15"/>
      <c r="C9" s="15"/>
      <c r="D9" s="15"/>
      <c r="E9" s="15"/>
      <c r="F9" s="15"/>
      <c r="G9" s="15"/>
      <c r="H9" s="15"/>
      <c r="I9" s="15"/>
      <c r="J9" s="15"/>
      <c r="K9" s="15"/>
      <c r="L9" s="15"/>
      <c r="M9" s="15"/>
      <c r="N9" s="15"/>
      <c r="O9" s="15"/>
      <c r="P9" s="147">
        <f t="shared" si="1"/>
        <v>0</v>
      </c>
      <c r="Q9" s="15"/>
      <c r="R9" s="15"/>
      <c r="S9" s="15"/>
      <c r="T9" s="15"/>
      <c r="U9" s="149">
        <f t="shared" si="0"/>
        <v>0</v>
      </c>
      <c r="V9" s="15"/>
    </row>
    <row r="10" spans="1:22" ht="409.5" x14ac:dyDescent="0.25">
      <c r="A10" s="128" t="s">
        <v>336</v>
      </c>
      <c r="B10" s="15"/>
      <c r="C10" s="15"/>
      <c r="D10" s="15"/>
      <c r="E10" s="15"/>
      <c r="F10" s="15"/>
      <c r="G10" s="15"/>
      <c r="H10" s="15"/>
      <c r="I10" s="15"/>
      <c r="J10" s="15"/>
      <c r="K10" s="15"/>
      <c r="L10" s="15"/>
      <c r="M10" s="15"/>
      <c r="N10" s="15"/>
      <c r="O10" s="15"/>
      <c r="P10" s="147">
        <f t="shared" si="1"/>
        <v>0</v>
      </c>
      <c r="Q10" s="15"/>
      <c r="R10" s="15"/>
      <c r="S10" s="15"/>
      <c r="T10" s="15"/>
      <c r="U10" s="149">
        <f t="shared" si="0"/>
        <v>0</v>
      </c>
      <c r="V10" s="15"/>
    </row>
    <row r="11" spans="1:22" ht="101.25" x14ac:dyDescent="0.25">
      <c r="A11" s="128" t="s">
        <v>337</v>
      </c>
      <c r="B11" s="15"/>
      <c r="C11" s="15"/>
      <c r="D11" s="15"/>
      <c r="E11" s="15"/>
      <c r="F11" s="15"/>
      <c r="G11" s="15"/>
      <c r="H11" s="15"/>
      <c r="I11" s="15"/>
      <c r="J11" s="15"/>
      <c r="K11" s="15"/>
      <c r="L11" s="15"/>
      <c r="M11" s="15"/>
      <c r="N11" s="15"/>
      <c r="O11" s="15"/>
      <c r="P11" s="147">
        <f t="shared" si="1"/>
        <v>0</v>
      </c>
      <c r="Q11" s="15"/>
      <c r="R11" s="15"/>
      <c r="S11" s="15"/>
      <c r="T11" s="15"/>
      <c r="U11" s="149">
        <f t="shared" si="0"/>
        <v>0</v>
      </c>
      <c r="V11" s="15"/>
    </row>
    <row r="12" spans="1:22" ht="146.25" x14ac:dyDescent="0.25">
      <c r="A12" s="128" t="s">
        <v>338</v>
      </c>
      <c r="B12" s="15"/>
      <c r="C12" s="15"/>
      <c r="D12" s="15"/>
      <c r="E12" s="15"/>
      <c r="F12" s="15"/>
      <c r="G12" s="15"/>
      <c r="H12" s="15"/>
      <c r="I12" s="15"/>
      <c r="J12" s="15"/>
      <c r="K12" s="15"/>
      <c r="L12" s="15"/>
      <c r="M12" s="15"/>
      <c r="N12" s="15"/>
      <c r="O12" s="15"/>
      <c r="P12" s="147">
        <f t="shared" si="1"/>
        <v>0</v>
      </c>
      <c r="Q12" s="15"/>
      <c r="R12" s="15"/>
      <c r="S12" s="15"/>
      <c r="T12" s="15"/>
      <c r="U12" s="149">
        <f t="shared" si="0"/>
        <v>0</v>
      </c>
      <c r="V12" s="15"/>
    </row>
    <row r="13" spans="1:22" ht="33.75" x14ac:dyDescent="0.25">
      <c r="A13" s="128" t="s">
        <v>339</v>
      </c>
      <c r="B13" s="15"/>
      <c r="C13" s="15"/>
      <c r="D13" s="15"/>
      <c r="E13" s="15"/>
      <c r="F13" s="15"/>
      <c r="G13" s="15"/>
      <c r="H13" s="15"/>
      <c r="I13" s="15"/>
      <c r="J13" s="15"/>
      <c r="K13" s="15"/>
      <c r="L13" s="15"/>
      <c r="M13" s="15"/>
      <c r="N13" s="15"/>
      <c r="O13" s="15"/>
      <c r="P13" s="147">
        <f t="shared" si="1"/>
        <v>0</v>
      </c>
      <c r="Q13" s="15"/>
      <c r="R13" s="15"/>
      <c r="S13" s="15"/>
      <c r="T13" s="15"/>
      <c r="U13" s="149">
        <f t="shared" si="0"/>
        <v>0</v>
      </c>
      <c r="V13" s="15"/>
    </row>
    <row r="14" spans="1:22" ht="135" x14ac:dyDescent="0.25">
      <c r="A14" s="128" t="s">
        <v>340</v>
      </c>
      <c r="B14" s="15"/>
      <c r="C14" s="15"/>
      <c r="D14" s="15"/>
      <c r="E14" s="15"/>
      <c r="F14" s="15"/>
      <c r="G14" s="15"/>
      <c r="H14" s="15"/>
      <c r="I14" s="15"/>
      <c r="J14" s="15"/>
      <c r="K14" s="15"/>
      <c r="L14" s="15"/>
      <c r="M14" s="15"/>
      <c r="N14" s="15"/>
      <c r="O14" s="15"/>
      <c r="P14" s="147">
        <f t="shared" si="1"/>
        <v>0</v>
      </c>
      <c r="Q14" s="15"/>
      <c r="R14" s="15"/>
      <c r="S14" s="15"/>
      <c r="T14" s="15"/>
      <c r="U14" s="149">
        <f t="shared" si="0"/>
        <v>0</v>
      </c>
      <c r="V14" s="15"/>
    </row>
    <row r="15" spans="1:22" ht="67.5" x14ac:dyDescent="0.25">
      <c r="A15" s="128" t="s">
        <v>341</v>
      </c>
      <c r="B15" s="15"/>
      <c r="C15" s="15"/>
      <c r="D15" s="15"/>
      <c r="E15" s="15"/>
      <c r="F15" s="15"/>
      <c r="G15" s="15"/>
      <c r="H15" s="15"/>
      <c r="I15" s="15"/>
      <c r="J15" s="15"/>
      <c r="K15" s="15"/>
      <c r="L15" s="15"/>
      <c r="M15" s="15"/>
      <c r="N15" s="15"/>
      <c r="O15" s="15"/>
      <c r="P15" s="147">
        <f t="shared" si="1"/>
        <v>0</v>
      </c>
      <c r="Q15" s="15"/>
      <c r="R15" s="15"/>
      <c r="S15" s="15"/>
      <c r="T15" s="15"/>
      <c r="U15" s="149">
        <f t="shared" si="0"/>
        <v>0</v>
      </c>
      <c r="V15" s="15"/>
    </row>
    <row r="16" spans="1:22" ht="123.75" x14ac:dyDescent="0.25">
      <c r="A16" s="128" t="s">
        <v>342</v>
      </c>
      <c r="B16" s="15"/>
      <c r="C16" s="15"/>
      <c r="D16" s="15"/>
      <c r="E16" s="15"/>
      <c r="F16" s="15"/>
      <c r="G16" s="15"/>
      <c r="H16" s="15"/>
      <c r="I16" s="15"/>
      <c r="J16" s="15"/>
      <c r="K16" s="15"/>
      <c r="L16" s="15"/>
      <c r="M16" s="15"/>
      <c r="N16" s="15"/>
      <c r="O16" s="15"/>
      <c r="P16" s="147">
        <f t="shared" si="1"/>
        <v>0</v>
      </c>
      <c r="Q16" s="15"/>
      <c r="R16" s="15"/>
      <c r="S16" s="15"/>
      <c r="T16" s="15"/>
      <c r="U16" s="149">
        <f t="shared" si="0"/>
        <v>0</v>
      </c>
      <c r="V16" s="15"/>
    </row>
  </sheetData>
  <mergeCells count="11">
    <mergeCell ref="A1:D3"/>
    <mergeCell ref="E4:E5"/>
    <mergeCell ref="F4:H4"/>
    <mergeCell ref="I4:J4"/>
    <mergeCell ref="K4:O4"/>
    <mergeCell ref="Q4:Q5"/>
    <mergeCell ref="R4:T4"/>
    <mergeCell ref="U4:U5"/>
    <mergeCell ref="V4:V5"/>
    <mergeCell ref="A5:D5"/>
    <mergeCell ref="P4:P5"/>
  </mergeCells>
  <conditionalFormatting sqref="U4">
    <cfRule type="colorScale" priority="2">
      <colorScale>
        <cfvo type="num" val="&quot;&lt;100&quot;"/>
        <cfvo type="num" val="&quot;51-99&quot;"/>
        <cfvo type="num" val="&quot;0-50&quot;"/>
        <color rgb="FFF8696B"/>
        <color rgb="FFFFEB84"/>
        <color rgb="FF63BE7B"/>
      </colorScale>
    </cfRule>
  </conditionalFormatting>
  <conditionalFormatting sqref="U4:U5">
    <cfRule type="aboveAverage" dxfId="3" priority="1" equalAverage="1"/>
  </conditionalFormatting>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zoomScale="50" zoomScaleNormal="50" workbookViewId="0">
      <selection activeCell="C6" sqref="C6"/>
    </sheetView>
  </sheetViews>
  <sheetFormatPr baseColWidth="10" defaultRowHeight="15" x14ac:dyDescent="0.25"/>
  <cols>
    <col min="1" max="1" width="80" customWidth="1"/>
    <col min="2" max="2" width="20" customWidth="1"/>
    <col min="3" max="3" width="20.140625" customWidth="1"/>
    <col min="4" max="4" width="19.28515625" customWidth="1"/>
  </cols>
  <sheetData>
    <row r="1" spans="1:22" ht="7.5" customHeight="1" x14ac:dyDescent="0.25">
      <c r="A1" s="640" t="s">
        <v>284</v>
      </c>
      <c r="B1" s="641"/>
      <c r="C1" s="641"/>
      <c r="D1" s="641"/>
    </row>
    <row r="2" spans="1:22" ht="9.75" customHeight="1" x14ac:dyDescent="0.25">
      <c r="A2" s="640"/>
      <c r="B2" s="641"/>
      <c r="C2" s="641"/>
      <c r="D2" s="641"/>
    </row>
    <row r="3" spans="1:22" ht="11.25" customHeight="1" x14ac:dyDescent="0.25">
      <c r="A3" s="642"/>
      <c r="B3" s="643"/>
      <c r="C3" s="643"/>
      <c r="D3" s="643"/>
    </row>
    <row r="4" spans="1:22" ht="26.25" customHeight="1" x14ac:dyDescent="0.25">
      <c r="A4" s="145" t="s">
        <v>284</v>
      </c>
      <c r="B4" s="145" t="s">
        <v>221</v>
      </c>
      <c r="C4" s="119" t="s">
        <v>222</v>
      </c>
      <c r="D4" s="132" t="s">
        <v>223</v>
      </c>
      <c r="E4" s="527" t="s">
        <v>224</v>
      </c>
      <c r="F4" s="528" t="s">
        <v>225</v>
      </c>
      <c r="G4" s="528"/>
      <c r="H4" s="528"/>
      <c r="I4" s="529" t="s">
        <v>226</v>
      </c>
      <c r="J4" s="529"/>
      <c r="K4" s="530" t="s">
        <v>227</v>
      </c>
      <c r="L4" s="530"/>
      <c r="M4" s="530"/>
      <c r="N4" s="530"/>
      <c r="O4" s="530"/>
      <c r="P4" s="556" t="s">
        <v>228</v>
      </c>
      <c r="Q4" s="556" t="s">
        <v>229</v>
      </c>
      <c r="R4" s="558" t="s">
        <v>230</v>
      </c>
      <c r="S4" s="559"/>
      <c r="T4" s="560"/>
      <c r="U4" s="561" t="s">
        <v>228</v>
      </c>
      <c r="V4" s="549" t="s">
        <v>231</v>
      </c>
    </row>
    <row r="5" spans="1:22" ht="36" x14ac:dyDescent="0.25">
      <c r="A5" s="647" t="s">
        <v>343</v>
      </c>
      <c r="B5" s="648"/>
      <c r="C5" s="648"/>
      <c r="D5" s="649"/>
      <c r="E5" s="601"/>
      <c r="F5" s="120" t="s">
        <v>233</v>
      </c>
      <c r="G5" s="120" t="s">
        <v>234</v>
      </c>
      <c r="H5" s="120" t="s">
        <v>235</v>
      </c>
      <c r="I5" s="121" t="s">
        <v>236</v>
      </c>
      <c r="J5" s="121" t="s">
        <v>237</v>
      </c>
      <c r="K5" s="122" t="s">
        <v>238</v>
      </c>
      <c r="L5" s="122" t="s">
        <v>239</v>
      </c>
      <c r="M5" s="122" t="s">
        <v>240</v>
      </c>
      <c r="N5" s="122" t="s">
        <v>241</v>
      </c>
      <c r="O5" s="122" t="s">
        <v>242</v>
      </c>
      <c r="P5" s="600"/>
      <c r="Q5" s="600"/>
      <c r="R5" s="123" t="s">
        <v>243</v>
      </c>
      <c r="S5" s="123" t="s">
        <v>244</v>
      </c>
      <c r="T5" s="123" t="s">
        <v>245</v>
      </c>
      <c r="U5" s="599"/>
      <c r="V5" s="549"/>
    </row>
    <row r="6" spans="1:22" ht="292.5" x14ac:dyDescent="0.25">
      <c r="A6" s="128" t="s">
        <v>344</v>
      </c>
      <c r="B6" s="15"/>
      <c r="C6" s="15"/>
      <c r="D6" s="15"/>
      <c r="E6" s="15"/>
      <c r="F6" s="15"/>
      <c r="G6" s="15"/>
      <c r="H6" s="15"/>
      <c r="I6" s="15"/>
      <c r="J6" s="15"/>
      <c r="K6" s="15"/>
      <c r="L6" s="15"/>
      <c r="M6" s="15"/>
      <c r="N6" s="15"/>
      <c r="O6" s="15"/>
      <c r="P6" s="147">
        <f>F6+G6+H6+I6+J6+K6+L6+M6+N6+O6</f>
        <v>0</v>
      </c>
      <c r="Q6" s="15"/>
      <c r="R6" s="15"/>
      <c r="S6" s="15"/>
      <c r="T6" s="15"/>
      <c r="U6" s="149">
        <f t="shared" ref="U6:U15" si="0">R6*S6*T6</f>
        <v>0</v>
      </c>
      <c r="V6" s="15"/>
    </row>
    <row r="7" spans="1:22" ht="213.75" x14ac:dyDescent="0.25">
      <c r="A7" s="128" t="s">
        <v>345</v>
      </c>
      <c r="B7" s="15"/>
      <c r="C7" s="15"/>
      <c r="D7" s="15"/>
      <c r="E7" s="15"/>
      <c r="F7" s="15"/>
      <c r="G7" s="15"/>
      <c r="H7" s="15"/>
      <c r="I7" s="15"/>
      <c r="J7" s="15"/>
      <c r="K7" s="15"/>
      <c r="L7" s="15"/>
      <c r="M7" s="15"/>
      <c r="N7" s="15"/>
      <c r="O7" s="15"/>
      <c r="P7" s="147">
        <f t="shared" ref="P7:P15" si="1">F7+G7+H7+I7+J7+K7+L7+M7+N7+O7</f>
        <v>0</v>
      </c>
      <c r="Q7" s="15"/>
      <c r="R7" s="15"/>
      <c r="S7" s="15"/>
      <c r="T7" s="15"/>
      <c r="U7" s="149">
        <f t="shared" si="0"/>
        <v>0</v>
      </c>
      <c r="V7" s="15"/>
    </row>
    <row r="8" spans="1:22" ht="281.25" x14ac:dyDescent="0.25">
      <c r="A8" s="128" t="s">
        <v>346</v>
      </c>
      <c r="B8" s="15"/>
      <c r="C8" s="15"/>
      <c r="D8" s="15"/>
      <c r="E8" s="15"/>
      <c r="F8" s="15"/>
      <c r="G8" s="15"/>
      <c r="H8" s="15"/>
      <c r="I8" s="15"/>
      <c r="J8" s="15"/>
      <c r="K8" s="15"/>
      <c r="L8" s="15"/>
      <c r="M8" s="15"/>
      <c r="N8" s="15"/>
      <c r="O8" s="15"/>
      <c r="P8" s="147">
        <f t="shared" si="1"/>
        <v>0</v>
      </c>
      <c r="Q8" s="15"/>
      <c r="R8" s="15"/>
      <c r="S8" s="15"/>
      <c r="T8" s="15"/>
      <c r="U8" s="149">
        <f t="shared" si="0"/>
        <v>0</v>
      </c>
      <c r="V8" s="15"/>
    </row>
    <row r="9" spans="1:22" ht="33.75" x14ac:dyDescent="0.25">
      <c r="A9" s="128" t="s">
        <v>347</v>
      </c>
      <c r="B9" s="15"/>
      <c r="C9" s="15"/>
      <c r="D9" s="15"/>
      <c r="E9" s="15"/>
      <c r="F9" s="15"/>
      <c r="G9" s="15"/>
      <c r="H9" s="15"/>
      <c r="I9" s="15"/>
      <c r="J9" s="15"/>
      <c r="K9" s="15"/>
      <c r="L9" s="15"/>
      <c r="M9" s="15"/>
      <c r="N9" s="15"/>
      <c r="O9" s="15"/>
      <c r="P9" s="147">
        <f t="shared" si="1"/>
        <v>0</v>
      </c>
      <c r="Q9" s="15"/>
      <c r="R9" s="15"/>
      <c r="S9" s="15"/>
      <c r="T9" s="15"/>
      <c r="U9" s="149">
        <f t="shared" si="0"/>
        <v>0</v>
      </c>
      <c r="V9" s="15"/>
    </row>
    <row r="10" spans="1:22" ht="157.5" x14ac:dyDescent="0.25">
      <c r="A10" s="128" t="s">
        <v>348</v>
      </c>
      <c r="B10" s="15"/>
      <c r="C10" s="15"/>
      <c r="D10" s="15"/>
      <c r="E10" s="15"/>
      <c r="F10" s="15"/>
      <c r="G10" s="15"/>
      <c r="H10" s="15"/>
      <c r="I10" s="15"/>
      <c r="J10" s="15"/>
      <c r="K10" s="15"/>
      <c r="L10" s="15"/>
      <c r="M10" s="15"/>
      <c r="N10" s="15"/>
      <c r="O10" s="15"/>
      <c r="P10" s="147">
        <f t="shared" si="1"/>
        <v>0</v>
      </c>
      <c r="Q10" s="15"/>
      <c r="R10" s="15"/>
      <c r="S10" s="15"/>
      <c r="T10" s="15"/>
      <c r="U10" s="149">
        <f t="shared" si="0"/>
        <v>0</v>
      </c>
      <c r="V10" s="15"/>
    </row>
    <row r="11" spans="1:22" ht="123.75" x14ac:dyDescent="0.25">
      <c r="A11" s="128" t="s">
        <v>349</v>
      </c>
      <c r="B11" s="15"/>
      <c r="C11" s="15"/>
      <c r="D11" s="15"/>
      <c r="E11" s="15"/>
      <c r="F11" s="15"/>
      <c r="G11" s="15"/>
      <c r="H11" s="15"/>
      <c r="I11" s="15"/>
      <c r="J11" s="15"/>
      <c r="K11" s="15"/>
      <c r="L11" s="15"/>
      <c r="M11" s="15"/>
      <c r="N11" s="15"/>
      <c r="O11" s="15"/>
      <c r="P11" s="147">
        <f t="shared" si="1"/>
        <v>0</v>
      </c>
      <c r="Q11" s="15"/>
      <c r="R11" s="15"/>
      <c r="S11" s="15"/>
      <c r="T11" s="15"/>
      <c r="U11" s="149">
        <f t="shared" si="0"/>
        <v>0</v>
      </c>
      <c r="V11" s="15"/>
    </row>
    <row r="12" spans="1:22" ht="168.75" x14ac:dyDescent="0.25">
      <c r="A12" s="128" t="s">
        <v>350</v>
      </c>
      <c r="B12" s="15"/>
      <c r="C12" s="15"/>
      <c r="D12" s="15"/>
      <c r="E12" s="15"/>
      <c r="F12" s="15"/>
      <c r="G12" s="15"/>
      <c r="H12" s="15"/>
      <c r="I12" s="15"/>
      <c r="J12" s="15"/>
      <c r="K12" s="15"/>
      <c r="L12" s="15"/>
      <c r="M12" s="15"/>
      <c r="N12" s="15"/>
      <c r="O12" s="15"/>
      <c r="P12" s="147">
        <f t="shared" si="1"/>
        <v>0</v>
      </c>
      <c r="Q12" s="15"/>
      <c r="R12" s="15"/>
      <c r="S12" s="15"/>
      <c r="T12" s="15"/>
      <c r="U12" s="149">
        <f t="shared" si="0"/>
        <v>0</v>
      </c>
      <c r="V12" s="15"/>
    </row>
    <row r="13" spans="1:22" ht="56.25" x14ac:dyDescent="0.25">
      <c r="A13" s="128" t="s">
        <v>351</v>
      </c>
      <c r="B13" s="15"/>
      <c r="C13" s="15"/>
      <c r="D13" s="15"/>
      <c r="E13" s="15"/>
      <c r="F13" s="15"/>
      <c r="G13" s="15"/>
      <c r="H13" s="15"/>
      <c r="I13" s="15"/>
      <c r="J13" s="15"/>
      <c r="K13" s="15"/>
      <c r="L13" s="15"/>
      <c r="M13" s="15"/>
      <c r="N13" s="15"/>
      <c r="O13" s="15"/>
      <c r="P13" s="147">
        <f t="shared" si="1"/>
        <v>0</v>
      </c>
      <c r="Q13" s="15"/>
      <c r="R13" s="15"/>
      <c r="S13" s="15"/>
      <c r="T13" s="15"/>
      <c r="U13" s="149">
        <f t="shared" si="0"/>
        <v>0</v>
      </c>
      <c r="V13" s="15"/>
    </row>
    <row r="14" spans="1:22" ht="45" x14ac:dyDescent="0.25">
      <c r="A14" s="128" t="s">
        <v>352</v>
      </c>
      <c r="B14" s="15"/>
      <c r="C14" s="15"/>
      <c r="D14" s="15"/>
      <c r="E14" s="15"/>
      <c r="F14" s="15"/>
      <c r="G14" s="15"/>
      <c r="H14" s="15"/>
      <c r="I14" s="15"/>
      <c r="J14" s="15"/>
      <c r="K14" s="15"/>
      <c r="L14" s="15"/>
      <c r="M14" s="15"/>
      <c r="N14" s="15"/>
      <c r="O14" s="15"/>
      <c r="P14" s="147">
        <f t="shared" si="1"/>
        <v>0</v>
      </c>
      <c r="Q14" s="15"/>
      <c r="R14" s="15"/>
      <c r="S14" s="15"/>
      <c r="T14" s="15"/>
      <c r="U14" s="149">
        <f t="shared" si="0"/>
        <v>0</v>
      </c>
      <c r="V14" s="15"/>
    </row>
    <row r="15" spans="1:22" ht="135" x14ac:dyDescent="0.25">
      <c r="A15" s="126" t="s">
        <v>353</v>
      </c>
      <c r="B15" s="15"/>
      <c r="C15" s="15"/>
      <c r="D15" s="15"/>
      <c r="E15" s="15"/>
      <c r="F15" s="15"/>
      <c r="G15" s="15"/>
      <c r="H15" s="15"/>
      <c r="I15" s="15"/>
      <c r="J15" s="15"/>
      <c r="K15" s="15"/>
      <c r="L15" s="15"/>
      <c r="M15" s="15"/>
      <c r="N15" s="15"/>
      <c r="O15" s="15"/>
      <c r="P15" s="147">
        <f t="shared" si="1"/>
        <v>0</v>
      </c>
      <c r="Q15" s="15"/>
      <c r="R15" s="15"/>
      <c r="S15" s="15"/>
      <c r="T15" s="15"/>
      <c r="U15" s="149">
        <f t="shared" si="0"/>
        <v>0</v>
      </c>
      <c r="V15" s="15"/>
    </row>
  </sheetData>
  <mergeCells count="11">
    <mergeCell ref="A1:D3"/>
    <mergeCell ref="E4:E5"/>
    <mergeCell ref="F4:H4"/>
    <mergeCell ref="I4:J4"/>
    <mergeCell ref="K4:O4"/>
    <mergeCell ref="Q4:Q5"/>
    <mergeCell ref="R4:T4"/>
    <mergeCell ref="U4:U5"/>
    <mergeCell ref="V4:V5"/>
    <mergeCell ref="A5:D5"/>
    <mergeCell ref="P4:P5"/>
  </mergeCells>
  <conditionalFormatting sqref="U4">
    <cfRule type="colorScale" priority="2">
      <colorScale>
        <cfvo type="num" val="&quot;&lt;100&quot;"/>
        <cfvo type="num" val="&quot;51-99&quot;"/>
        <cfvo type="num" val="&quot;0-50&quot;"/>
        <color rgb="FFF8696B"/>
        <color rgb="FFFFEB84"/>
        <color rgb="FF63BE7B"/>
      </colorScale>
    </cfRule>
  </conditionalFormatting>
  <conditionalFormatting sqref="U4:U5">
    <cfRule type="aboveAverage" dxfId="2" priority="1" equalAverage="1"/>
  </conditionalFormatting>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zoomScale="50" zoomScaleNormal="50" workbookViewId="0">
      <selection activeCell="B6" sqref="B6:V15"/>
    </sheetView>
  </sheetViews>
  <sheetFormatPr baseColWidth="10" defaultRowHeight="15" x14ac:dyDescent="0.25"/>
  <cols>
    <col min="1" max="1" width="87.42578125" customWidth="1"/>
    <col min="2" max="2" width="21.28515625" customWidth="1"/>
    <col min="3" max="3" width="13" customWidth="1"/>
    <col min="4" max="4" width="13.140625" customWidth="1"/>
  </cols>
  <sheetData>
    <row r="1" spans="1:22" x14ac:dyDescent="0.25">
      <c r="A1" s="640" t="s">
        <v>284</v>
      </c>
      <c r="B1" s="641"/>
      <c r="C1" s="641"/>
      <c r="D1" s="641"/>
    </row>
    <row r="2" spans="1:22" x14ac:dyDescent="0.25">
      <c r="A2" s="640"/>
      <c r="B2" s="641"/>
      <c r="C2" s="641"/>
      <c r="D2" s="641"/>
    </row>
    <row r="3" spans="1:22" x14ac:dyDescent="0.25">
      <c r="A3" s="642"/>
      <c r="B3" s="643"/>
      <c r="C3" s="643"/>
      <c r="D3" s="643"/>
    </row>
    <row r="4" spans="1:22" ht="28.5" customHeight="1" x14ac:dyDescent="0.25">
      <c r="A4" s="145" t="s">
        <v>284</v>
      </c>
      <c r="B4" s="145" t="s">
        <v>221</v>
      </c>
      <c r="C4" s="119" t="s">
        <v>222</v>
      </c>
      <c r="D4" s="132" t="s">
        <v>223</v>
      </c>
      <c r="E4" s="527" t="s">
        <v>224</v>
      </c>
      <c r="F4" s="528" t="s">
        <v>225</v>
      </c>
      <c r="G4" s="528"/>
      <c r="H4" s="528"/>
      <c r="I4" s="529" t="s">
        <v>226</v>
      </c>
      <c r="J4" s="529"/>
      <c r="K4" s="530" t="s">
        <v>227</v>
      </c>
      <c r="L4" s="530"/>
      <c r="M4" s="530"/>
      <c r="N4" s="530"/>
      <c r="O4" s="530"/>
      <c r="P4" s="556" t="s">
        <v>228</v>
      </c>
      <c r="Q4" s="556" t="s">
        <v>229</v>
      </c>
      <c r="R4" s="558" t="s">
        <v>230</v>
      </c>
      <c r="S4" s="559"/>
      <c r="T4" s="560"/>
      <c r="U4" s="561" t="s">
        <v>228</v>
      </c>
      <c r="V4" s="549" t="s">
        <v>231</v>
      </c>
    </row>
    <row r="5" spans="1:22" ht="36" x14ac:dyDescent="0.25">
      <c r="A5" s="647" t="s">
        <v>354</v>
      </c>
      <c r="B5" s="648"/>
      <c r="C5" s="648"/>
      <c r="D5" s="649"/>
      <c r="E5" s="601"/>
      <c r="F5" s="120" t="s">
        <v>233</v>
      </c>
      <c r="G5" s="120" t="s">
        <v>234</v>
      </c>
      <c r="H5" s="120" t="s">
        <v>235</v>
      </c>
      <c r="I5" s="121" t="s">
        <v>236</v>
      </c>
      <c r="J5" s="121" t="s">
        <v>237</v>
      </c>
      <c r="K5" s="122" t="s">
        <v>238</v>
      </c>
      <c r="L5" s="122" t="s">
        <v>239</v>
      </c>
      <c r="M5" s="122" t="s">
        <v>240</v>
      </c>
      <c r="N5" s="122" t="s">
        <v>241</v>
      </c>
      <c r="O5" s="122" t="s">
        <v>242</v>
      </c>
      <c r="P5" s="600"/>
      <c r="Q5" s="600"/>
      <c r="R5" s="123" t="s">
        <v>243</v>
      </c>
      <c r="S5" s="123" t="s">
        <v>244</v>
      </c>
      <c r="T5" s="123" t="s">
        <v>245</v>
      </c>
      <c r="U5" s="599"/>
      <c r="V5" s="549"/>
    </row>
    <row r="6" spans="1:22" ht="146.25" x14ac:dyDescent="0.25">
      <c r="A6" s="126" t="s">
        <v>355</v>
      </c>
      <c r="B6" s="15"/>
      <c r="C6" s="15"/>
      <c r="D6" s="15"/>
      <c r="E6" s="15"/>
      <c r="F6" s="15"/>
      <c r="G6" s="15"/>
      <c r="H6" s="15"/>
      <c r="I6" s="15"/>
      <c r="J6" s="15"/>
      <c r="K6" s="15"/>
      <c r="L6" s="15"/>
      <c r="M6" s="15"/>
      <c r="N6" s="15"/>
      <c r="O6" s="15"/>
      <c r="P6" s="147">
        <f>F6+G6+H6+I6+J6+K6+L6+M6+N6+O6</f>
        <v>0</v>
      </c>
      <c r="Q6" s="15"/>
      <c r="R6" s="15"/>
      <c r="S6" s="15"/>
      <c r="T6" s="15"/>
      <c r="U6" s="149">
        <f t="shared" ref="U6:U15" si="0">R6*S6*T6</f>
        <v>0</v>
      </c>
      <c r="V6" s="15"/>
    </row>
    <row r="7" spans="1:22" ht="281.25" x14ac:dyDescent="0.25">
      <c r="A7" s="126" t="s">
        <v>356</v>
      </c>
      <c r="B7" s="15"/>
      <c r="C7" s="15"/>
      <c r="D7" s="15"/>
      <c r="E7" s="15"/>
      <c r="F7" s="15"/>
      <c r="G7" s="15"/>
      <c r="H7" s="15"/>
      <c r="I7" s="15"/>
      <c r="J7" s="15"/>
      <c r="K7" s="15"/>
      <c r="L7" s="15"/>
      <c r="M7" s="15"/>
      <c r="N7" s="15"/>
      <c r="O7" s="15"/>
      <c r="P7" s="147">
        <f t="shared" ref="P7:P15" si="1">F7+G7+H7+I7+J7+K7+L7+M7+N7+O7</f>
        <v>0</v>
      </c>
      <c r="Q7" s="15"/>
      <c r="R7" s="15"/>
      <c r="S7" s="15"/>
      <c r="T7" s="15"/>
      <c r="U7" s="149">
        <f t="shared" si="0"/>
        <v>0</v>
      </c>
      <c r="V7" s="15"/>
    </row>
    <row r="8" spans="1:22" ht="123.75" x14ac:dyDescent="0.25">
      <c r="A8" s="126" t="s">
        <v>357</v>
      </c>
      <c r="B8" s="15"/>
      <c r="C8" s="15"/>
      <c r="D8" s="15"/>
      <c r="E8" s="15"/>
      <c r="F8" s="15"/>
      <c r="G8" s="15"/>
      <c r="H8" s="15"/>
      <c r="I8" s="15"/>
      <c r="J8" s="15"/>
      <c r="K8" s="15"/>
      <c r="L8" s="15"/>
      <c r="M8" s="15"/>
      <c r="N8" s="15"/>
      <c r="O8" s="15"/>
      <c r="P8" s="147">
        <f t="shared" si="1"/>
        <v>0</v>
      </c>
      <c r="Q8" s="15"/>
      <c r="R8" s="15"/>
      <c r="S8" s="15"/>
      <c r="T8" s="15"/>
      <c r="U8" s="149">
        <f t="shared" si="0"/>
        <v>0</v>
      </c>
      <c r="V8" s="15"/>
    </row>
    <row r="9" spans="1:22" ht="78.75" x14ac:dyDescent="0.25">
      <c r="A9" s="126" t="s">
        <v>358</v>
      </c>
      <c r="B9" s="15"/>
      <c r="C9" s="15"/>
      <c r="D9" s="15"/>
      <c r="E9" s="15"/>
      <c r="F9" s="15"/>
      <c r="G9" s="15"/>
      <c r="H9" s="15"/>
      <c r="I9" s="15"/>
      <c r="J9" s="15"/>
      <c r="K9" s="15"/>
      <c r="L9" s="15"/>
      <c r="M9" s="15"/>
      <c r="N9" s="15"/>
      <c r="O9" s="15"/>
      <c r="P9" s="147">
        <f t="shared" si="1"/>
        <v>0</v>
      </c>
      <c r="Q9" s="15"/>
      <c r="R9" s="15"/>
      <c r="S9" s="15"/>
      <c r="T9" s="15"/>
      <c r="U9" s="149">
        <f t="shared" si="0"/>
        <v>0</v>
      </c>
      <c r="V9" s="15"/>
    </row>
    <row r="10" spans="1:22" ht="191.25" x14ac:dyDescent="0.25">
      <c r="A10" s="126" t="s">
        <v>359</v>
      </c>
      <c r="B10" s="15"/>
      <c r="C10" s="15"/>
      <c r="D10" s="15"/>
      <c r="E10" s="15"/>
      <c r="F10" s="15"/>
      <c r="G10" s="15"/>
      <c r="H10" s="15"/>
      <c r="I10" s="15"/>
      <c r="J10" s="15"/>
      <c r="K10" s="15"/>
      <c r="L10" s="15"/>
      <c r="M10" s="15"/>
      <c r="N10" s="15"/>
      <c r="O10" s="15"/>
      <c r="P10" s="147">
        <f t="shared" si="1"/>
        <v>0</v>
      </c>
      <c r="Q10" s="15"/>
      <c r="R10" s="15"/>
      <c r="S10" s="15"/>
      <c r="T10" s="15"/>
      <c r="U10" s="149">
        <f t="shared" si="0"/>
        <v>0</v>
      </c>
      <c r="V10" s="15"/>
    </row>
    <row r="11" spans="1:22" ht="67.5" x14ac:dyDescent="0.25">
      <c r="A11" s="126" t="s">
        <v>360</v>
      </c>
      <c r="B11" s="15"/>
      <c r="C11" s="15"/>
      <c r="D11" s="15"/>
      <c r="E11" s="15"/>
      <c r="F11" s="15"/>
      <c r="G11" s="15"/>
      <c r="H11" s="15"/>
      <c r="I11" s="15"/>
      <c r="J11" s="15"/>
      <c r="K11" s="15"/>
      <c r="L11" s="15"/>
      <c r="M11" s="15"/>
      <c r="N11" s="15"/>
      <c r="O11" s="15"/>
      <c r="P11" s="147">
        <f t="shared" si="1"/>
        <v>0</v>
      </c>
      <c r="Q11" s="15"/>
      <c r="R11" s="15"/>
      <c r="S11" s="15"/>
      <c r="T11" s="15"/>
      <c r="U11" s="149">
        <f t="shared" si="0"/>
        <v>0</v>
      </c>
      <c r="V11" s="15"/>
    </row>
    <row r="12" spans="1:22" ht="67.5" x14ac:dyDescent="0.25">
      <c r="A12" s="126" t="s">
        <v>361</v>
      </c>
      <c r="B12" s="15"/>
      <c r="C12" s="15"/>
      <c r="D12" s="15"/>
      <c r="E12" s="15"/>
      <c r="F12" s="15"/>
      <c r="G12" s="15"/>
      <c r="H12" s="15"/>
      <c r="I12" s="15"/>
      <c r="J12" s="15"/>
      <c r="K12" s="15"/>
      <c r="L12" s="15"/>
      <c r="M12" s="15"/>
      <c r="N12" s="15"/>
      <c r="O12" s="15"/>
      <c r="P12" s="147">
        <f t="shared" si="1"/>
        <v>0</v>
      </c>
      <c r="Q12" s="15"/>
      <c r="R12" s="15"/>
      <c r="S12" s="15"/>
      <c r="T12" s="15"/>
      <c r="U12" s="149">
        <f t="shared" si="0"/>
        <v>0</v>
      </c>
      <c r="V12" s="15"/>
    </row>
    <row r="13" spans="1:22" ht="123.75" x14ac:dyDescent="0.25">
      <c r="A13" s="126" t="s">
        <v>362</v>
      </c>
      <c r="B13" s="15"/>
      <c r="C13" s="15"/>
      <c r="D13" s="15"/>
      <c r="E13" s="15"/>
      <c r="F13" s="15"/>
      <c r="G13" s="15"/>
      <c r="H13" s="15"/>
      <c r="I13" s="15"/>
      <c r="J13" s="15"/>
      <c r="K13" s="15"/>
      <c r="L13" s="15"/>
      <c r="M13" s="15"/>
      <c r="N13" s="15"/>
      <c r="O13" s="15"/>
      <c r="P13" s="147">
        <f t="shared" si="1"/>
        <v>0</v>
      </c>
      <c r="Q13" s="15"/>
      <c r="R13" s="15"/>
      <c r="S13" s="15"/>
      <c r="T13" s="15"/>
      <c r="U13" s="149">
        <f t="shared" si="0"/>
        <v>0</v>
      </c>
      <c r="V13" s="15"/>
    </row>
    <row r="14" spans="1:22" ht="35.25" customHeight="1" x14ac:dyDescent="0.25">
      <c r="A14" s="126" t="s">
        <v>363</v>
      </c>
      <c r="B14" s="15"/>
      <c r="C14" s="15"/>
      <c r="D14" s="15"/>
      <c r="E14" s="15"/>
      <c r="F14" s="15"/>
      <c r="G14" s="15"/>
      <c r="H14" s="15"/>
      <c r="I14" s="15"/>
      <c r="J14" s="15"/>
      <c r="K14" s="15"/>
      <c r="L14" s="15"/>
      <c r="M14" s="15"/>
      <c r="N14" s="15"/>
      <c r="O14" s="15"/>
      <c r="P14" s="147">
        <f t="shared" si="1"/>
        <v>0</v>
      </c>
      <c r="Q14" s="15"/>
      <c r="R14" s="15"/>
      <c r="S14" s="15"/>
      <c r="T14" s="15"/>
      <c r="U14" s="149">
        <f t="shared" si="0"/>
        <v>0</v>
      </c>
      <c r="V14" s="15"/>
    </row>
    <row r="15" spans="1:22" ht="135" x14ac:dyDescent="0.25">
      <c r="A15" s="126" t="s">
        <v>364</v>
      </c>
      <c r="B15" s="15"/>
      <c r="C15" s="15"/>
      <c r="D15" s="15"/>
      <c r="E15" s="15"/>
      <c r="F15" s="15"/>
      <c r="G15" s="15"/>
      <c r="H15" s="15"/>
      <c r="I15" s="15"/>
      <c r="J15" s="15"/>
      <c r="K15" s="15"/>
      <c r="L15" s="15"/>
      <c r="M15" s="15"/>
      <c r="N15" s="15"/>
      <c r="O15" s="15"/>
      <c r="P15" s="147">
        <f t="shared" si="1"/>
        <v>0</v>
      </c>
      <c r="Q15" s="15"/>
      <c r="R15" s="15"/>
      <c r="S15" s="15"/>
      <c r="T15" s="15"/>
      <c r="U15" s="149">
        <f t="shared" si="0"/>
        <v>0</v>
      </c>
      <c r="V15" s="15"/>
    </row>
  </sheetData>
  <mergeCells count="11">
    <mergeCell ref="A1:D3"/>
    <mergeCell ref="E4:E5"/>
    <mergeCell ref="F4:H4"/>
    <mergeCell ref="I4:J4"/>
    <mergeCell ref="K4:O4"/>
    <mergeCell ref="Q4:Q5"/>
    <mergeCell ref="R4:T4"/>
    <mergeCell ref="U4:U5"/>
    <mergeCell ref="V4:V5"/>
    <mergeCell ref="A5:D5"/>
    <mergeCell ref="P4:P5"/>
  </mergeCells>
  <conditionalFormatting sqref="U4">
    <cfRule type="colorScale" priority="2">
      <colorScale>
        <cfvo type="num" val="&quot;&lt;100&quot;"/>
        <cfvo type="num" val="&quot;51-99&quot;"/>
        <cfvo type="num" val="&quot;0-50&quot;"/>
        <color rgb="FFF8696B"/>
        <color rgb="FFFFEB84"/>
        <color rgb="FF63BE7B"/>
      </colorScale>
    </cfRule>
  </conditionalFormatting>
  <conditionalFormatting sqref="U4:U5">
    <cfRule type="aboveAverage" dxfId="1" priority="1" equalAverage="1"/>
  </conditionalFormatting>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opLeftCell="A6" zoomScale="80" zoomScaleNormal="80" workbookViewId="0">
      <selection activeCell="B6" sqref="B6:V11"/>
    </sheetView>
  </sheetViews>
  <sheetFormatPr baseColWidth="10" defaultRowHeight="15" x14ac:dyDescent="0.25"/>
  <cols>
    <col min="1" max="1" width="80.28515625" customWidth="1"/>
    <col min="2" max="2" width="16" customWidth="1"/>
    <col min="3" max="3" width="13.7109375" customWidth="1"/>
    <col min="4" max="4" width="12.85546875" customWidth="1"/>
  </cols>
  <sheetData>
    <row r="1" spans="1:22" ht="9" customHeight="1" x14ac:dyDescent="0.25">
      <c r="A1" s="640" t="s">
        <v>284</v>
      </c>
      <c r="B1" s="641"/>
      <c r="C1" s="641"/>
      <c r="D1" s="641"/>
    </row>
    <row r="2" spans="1:22" ht="10.5" customHeight="1" x14ac:dyDescent="0.25">
      <c r="A2" s="640"/>
      <c r="B2" s="641"/>
      <c r="C2" s="641"/>
      <c r="D2" s="641"/>
    </row>
    <row r="3" spans="1:22" ht="9" customHeight="1" x14ac:dyDescent="0.25">
      <c r="A3" s="642"/>
      <c r="B3" s="643"/>
      <c r="C3" s="643"/>
      <c r="D3" s="643"/>
    </row>
    <row r="4" spans="1:22" ht="23.25" customHeight="1" x14ac:dyDescent="0.25">
      <c r="A4" s="145" t="s">
        <v>284</v>
      </c>
      <c r="B4" s="145" t="s">
        <v>221</v>
      </c>
      <c r="C4" s="119" t="s">
        <v>222</v>
      </c>
      <c r="D4" s="132" t="s">
        <v>223</v>
      </c>
      <c r="E4" s="527" t="s">
        <v>224</v>
      </c>
      <c r="F4" s="528" t="s">
        <v>225</v>
      </c>
      <c r="G4" s="528"/>
      <c r="H4" s="528"/>
      <c r="I4" s="529" t="s">
        <v>226</v>
      </c>
      <c r="J4" s="529"/>
      <c r="K4" s="530" t="s">
        <v>227</v>
      </c>
      <c r="L4" s="530"/>
      <c r="M4" s="530"/>
      <c r="N4" s="530"/>
      <c r="O4" s="530"/>
      <c r="P4" s="556" t="s">
        <v>228</v>
      </c>
      <c r="Q4" s="556" t="s">
        <v>229</v>
      </c>
      <c r="R4" s="558" t="s">
        <v>230</v>
      </c>
      <c r="S4" s="559"/>
      <c r="T4" s="560"/>
      <c r="U4" s="561" t="s">
        <v>228</v>
      </c>
      <c r="V4" s="549" t="s">
        <v>231</v>
      </c>
    </row>
    <row r="5" spans="1:22" ht="36" x14ac:dyDescent="0.25">
      <c r="A5" s="647" t="s">
        <v>365</v>
      </c>
      <c r="B5" s="648"/>
      <c r="C5" s="648"/>
      <c r="D5" s="649"/>
      <c r="E5" s="601"/>
      <c r="F5" s="120" t="s">
        <v>233</v>
      </c>
      <c r="G5" s="120" t="s">
        <v>234</v>
      </c>
      <c r="H5" s="120" t="s">
        <v>235</v>
      </c>
      <c r="I5" s="121" t="s">
        <v>236</v>
      </c>
      <c r="J5" s="121" t="s">
        <v>237</v>
      </c>
      <c r="K5" s="122" t="s">
        <v>238</v>
      </c>
      <c r="L5" s="122" t="s">
        <v>239</v>
      </c>
      <c r="M5" s="122" t="s">
        <v>240</v>
      </c>
      <c r="N5" s="122" t="s">
        <v>241</v>
      </c>
      <c r="O5" s="122" t="s">
        <v>242</v>
      </c>
      <c r="P5" s="600"/>
      <c r="Q5" s="600"/>
      <c r="R5" s="123" t="s">
        <v>243</v>
      </c>
      <c r="S5" s="123" t="s">
        <v>244</v>
      </c>
      <c r="T5" s="123" t="s">
        <v>245</v>
      </c>
      <c r="U5" s="599"/>
      <c r="V5" s="549"/>
    </row>
    <row r="6" spans="1:22" ht="270" x14ac:dyDescent="0.25">
      <c r="A6" s="126" t="s">
        <v>366</v>
      </c>
      <c r="B6" s="15"/>
      <c r="C6" s="15"/>
      <c r="D6" s="15"/>
      <c r="E6" s="15"/>
      <c r="F6" s="15"/>
      <c r="G6" s="15"/>
      <c r="H6" s="15"/>
      <c r="I6" s="15"/>
      <c r="J6" s="15"/>
      <c r="K6" s="15"/>
      <c r="L6" s="15"/>
      <c r="M6" s="15"/>
      <c r="N6" s="15"/>
      <c r="O6" s="15"/>
      <c r="P6" s="147">
        <f t="shared" ref="P6:P11" si="0">F6+G6+H6+I6+J6+K6+L6+M6+N6+O6</f>
        <v>0</v>
      </c>
      <c r="Q6" s="15"/>
      <c r="R6" s="15"/>
      <c r="S6" s="15"/>
      <c r="T6" s="15"/>
      <c r="U6" s="149">
        <f t="shared" ref="U6:U11" si="1">R6*S6*T6</f>
        <v>0</v>
      </c>
      <c r="V6" s="15"/>
    </row>
    <row r="7" spans="1:22" ht="146.25" x14ac:dyDescent="0.25">
      <c r="A7" s="126" t="s">
        <v>367</v>
      </c>
      <c r="B7" s="15"/>
      <c r="C7" s="15"/>
      <c r="D7" s="15"/>
      <c r="E7" s="15"/>
      <c r="F7" s="15"/>
      <c r="G7" s="15"/>
      <c r="H7" s="15"/>
      <c r="I7" s="15"/>
      <c r="J7" s="15"/>
      <c r="K7" s="15"/>
      <c r="L7" s="15"/>
      <c r="M7" s="15"/>
      <c r="N7" s="15"/>
      <c r="O7" s="15"/>
      <c r="P7" s="147">
        <f t="shared" si="0"/>
        <v>0</v>
      </c>
      <c r="Q7" s="15"/>
      <c r="R7" s="15"/>
      <c r="S7" s="15"/>
      <c r="T7" s="15"/>
      <c r="U7" s="149">
        <f t="shared" si="1"/>
        <v>0</v>
      </c>
      <c r="V7" s="15"/>
    </row>
    <row r="8" spans="1:22" ht="180" x14ac:dyDescent="0.25">
      <c r="A8" s="126" t="s">
        <v>368</v>
      </c>
      <c r="B8" s="15"/>
      <c r="C8" s="15"/>
      <c r="D8" s="15"/>
      <c r="E8" s="15"/>
      <c r="F8" s="15"/>
      <c r="G8" s="15"/>
      <c r="H8" s="15"/>
      <c r="I8" s="15"/>
      <c r="J8" s="15"/>
      <c r="K8" s="15"/>
      <c r="L8" s="15"/>
      <c r="M8" s="15"/>
      <c r="N8" s="15"/>
      <c r="O8" s="15"/>
      <c r="P8" s="147">
        <f t="shared" si="0"/>
        <v>0</v>
      </c>
      <c r="Q8" s="15"/>
      <c r="R8" s="15"/>
      <c r="S8" s="15"/>
      <c r="T8" s="15"/>
      <c r="U8" s="149">
        <f t="shared" si="1"/>
        <v>0</v>
      </c>
      <c r="V8" s="15"/>
    </row>
    <row r="9" spans="1:22" ht="101.25" x14ac:dyDescent="0.25">
      <c r="A9" s="126" t="s">
        <v>369</v>
      </c>
      <c r="B9" s="15"/>
      <c r="C9" s="15"/>
      <c r="D9" s="15"/>
      <c r="E9" s="15"/>
      <c r="F9" s="15"/>
      <c r="G9" s="15"/>
      <c r="H9" s="15"/>
      <c r="I9" s="15"/>
      <c r="J9" s="15"/>
      <c r="K9" s="15"/>
      <c r="L9" s="15"/>
      <c r="M9" s="15"/>
      <c r="N9" s="15"/>
      <c r="O9" s="15"/>
      <c r="P9" s="147">
        <f t="shared" si="0"/>
        <v>0</v>
      </c>
      <c r="Q9" s="15"/>
      <c r="R9" s="15"/>
      <c r="S9" s="15"/>
      <c r="T9" s="15"/>
      <c r="U9" s="149">
        <f t="shared" si="1"/>
        <v>0</v>
      </c>
      <c r="V9" s="15"/>
    </row>
    <row r="10" spans="1:22" x14ac:dyDescent="0.25">
      <c r="A10" s="650" t="s">
        <v>370</v>
      </c>
      <c r="B10" s="15"/>
      <c r="C10" s="15"/>
      <c r="D10" s="15"/>
      <c r="E10" s="15"/>
      <c r="F10" s="15"/>
      <c r="G10" s="15"/>
      <c r="H10" s="15"/>
      <c r="I10" s="15"/>
      <c r="J10" s="15"/>
      <c r="K10" s="15"/>
      <c r="L10" s="15"/>
      <c r="M10" s="15"/>
      <c r="N10" s="15"/>
      <c r="O10" s="15"/>
      <c r="P10" s="147">
        <f t="shared" si="0"/>
        <v>0</v>
      </c>
      <c r="Q10" s="15"/>
      <c r="R10" s="15"/>
      <c r="S10" s="15"/>
      <c r="T10" s="15"/>
      <c r="U10" s="149">
        <f t="shared" si="1"/>
        <v>0</v>
      </c>
      <c r="V10" s="15"/>
    </row>
    <row r="11" spans="1:22" ht="32.25" customHeight="1" x14ac:dyDescent="0.25">
      <c r="A11" s="650"/>
      <c r="B11" s="15"/>
      <c r="C11" s="15"/>
      <c r="D11" s="15"/>
      <c r="E11" s="15"/>
      <c r="F11" s="15"/>
      <c r="G11" s="15"/>
      <c r="H11" s="15"/>
      <c r="I11" s="15"/>
      <c r="J11" s="15"/>
      <c r="K11" s="15"/>
      <c r="L11" s="15"/>
      <c r="M11" s="15"/>
      <c r="N11" s="15"/>
      <c r="O11" s="15"/>
      <c r="P11" s="147">
        <f t="shared" si="0"/>
        <v>0</v>
      </c>
      <c r="Q11" s="15"/>
      <c r="R11" s="15"/>
      <c r="S11" s="15"/>
      <c r="T11" s="15"/>
      <c r="U11" s="149">
        <f t="shared" si="1"/>
        <v>0</v>
      </c>
      <c r="V11" s="15"/>
    </row>
  </sheetData>
  <mergeCells count="12">
    <mergeCell ref="A10:A11"/>
    <mergeCell ref="A1:D3"/>
    <mergeCell ref="E4:E5"/>
    <mergeCell ref="F4:H4"/>
    <mergeCell ref="I4:J4"/>
    <mergeCell ref="Q4:Q5"/>
    <mergeCell ref="R4:T4"/>
    <mergeCell ref="U4:U5"/>
    <mergeCell ref="V4:V5"/>
    <mergeCell ref="A5:D5"/>
    <mergeCell ref="K4:O4"/>
    <mergeCell ref="P4:P5"/>
  </mergeCells>
  <conditionalFormatting sqref="U4">
    <cfRule type="colorScale" priority="2">
      <colorScale>
        <cfvo type="num" val="&quot;&lt;100&quot;"/>
        <cfvo type="num" val="&quot;51-99&quot;"/>
        <cfvo type="num" val="&quot;0-50&quot;"/>
        <color rgb="FFF8696B"/>
        <color rgb="FFFFEB84"/>
        <color rgb="FF63BE7B"/>
      </colorScale>
    </cfRule>
  </conditionalFormatting>
  <conditionalFormatting sqref="U4:U5">
    <cfRule type="aboveAverage" dxfId="0" priority="1" equalAverage="1"/>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R60"/>
  <sheetViews>
    <sheetView showGridLines="0" zoomScale="110" zoomScaleNormal="110" workbookViewId="0"/>
  </sheetViews>
  <sheetFormatPr baseColWidth="10" defaultRowHeight="15" x14ac:dyDescent="0.25"/>
  <cols>
    <col min="9" max="9" width="13.28515625" customWidth="1"/>
    <col min="10" max="10" width="9.28515625" customWidth="1"/>
    <col min="11" max="11" width="5.5703125" customWidth="1"/>
    <col min="17" max="17" width="7" customWidth="1"/>
  </cols>
  <sheetData>
    <row r="1" spans="10:18" ht="52.5" customHeight="1" x14ac:dyDescent="0.25"/>
    <row r="2" spans="10:18" x14ac:dyDescent="0.25">
      <c r="J2" s="651" t="s">
        <v>372</v>
      </c>
      <c r="K2" s="651"/>
      <c r="L2" s="651"/>
      <c r="M2" s="651"/>
      <c r="N2" s="651"/>
      <c r="O2" s="651"/>
      <c r="P2" s="651"/>
      <c r="Q2" s="651"/>
      <c r="R2" s="359" t="s">
        <v>373</v>
      </c>
    </row>
    <row r="3" spans="10:18" x14ac:dyDescent="0.25">
      <c r="J3" s="511" t="s">
        <v>374</v>
      </c>
      <c r="K3" s="511"/>
      <c r="L3" s="543" t="s">
        <v>375</v>
      </c>
      <c r="M3" s="543"/>
      <c r="N3" s="652" t="s">
        <v>125</v>
      </c>
      <c r="O3" s="652"/>
      <c r="P3" s="652"/>
      <c r="Q3" s="652"/>
      <c r="R3" s="363"/>
    </row>
    <row r="4" spans="10:18" x14ac:dyDescent="0.25">
      <c r="J4" s="511"/>
      <c r="K4" s="511"/>
      <c r="L4" s="543"/>
      <c r="M4" s="543"/>
      <c r="N4" s="652" t="s">
        <v>376</v>
      </c>
      <c r="O4" s="652"/>
      <c r="P4" s="652"/>
      <c r="Q4" s="652"/>
      <c r="R4" s="363">
        <v>4</v>
      </c>
    </row>
    <row r="5" spans="10:18" x14ac:dyDescent="0.25">
      <c r="J5" s="511"/>
      <c r="K5" s="511"/>
      <c r="L5" s="543"/>
      <c r="M5" s="543"/>
      <c r="N5" s="652" t="s">
        <v>377</v>
      </c>
      <c r="O5" s="652"/>
      <c r="P5" s="652"/>
      <c r="Q5" s="652"/>
      <c r="R5" s="363">
        <v>1</v>
      </c>
    </row>
    <row r="6" spans="10:18" x14ac:dyDescent="0.25">
      <c r="J6" s="511"/>
      <c r="K6" s="511"/>
      <c r="L6" s="652" t="s">
        <v>378</v>
      </c>
      <c r="M6" s="652"/>
      <c r="N6" s="652"/>
      <c r="O6" s="652"/>
      <c r="P6" s="652"/>
      <c r="Q6" s="652"/>
      <c r="R6" s="363"/>
    </row>
    <row r="7" spans="10:18" x14ac:dyDescent="0.25">
      <c r="J7" s="511"/>
      <c r="K7" s="511"/>
      <c r="L7" s="652" t="s">
        <v>379</v>
      </c>
      <c r="M7" s="652"/>
      <c r="N7" s="652"/>
      <c r="O7" s="652"/>
      <c r="P7" s="652"/>
      <c r="Q7" s="652"/>
      <c r="R7" s="363">
        <v>2</v>
      </c>
    </row>
    <row r="8" spans="10:18" x14ac:dyDescent="0.25">
      <c r="J8" s="511" t="s">
        <v>380</v>
      </c>
      <c r="K8" s="511"/>
      <c r="L8" s="653" t="s">
        <v>803</v>
      </c>
      <c r="M8" s="654"/>
      <c r="N8" s="654"/>
      <c r="O8" s="654"/>
      <c r="P8" s="654"/>
      <c r="Q8" s="655"/>
      <c r="R8" s="566">
        <v>20</v>
      </c>
    </row>
    <row r="9" spans="10:18" x14ac:dyDescent="0.25">
      <c r="J9" s="511"/>
      <c r="K9" s="511"/>
      <c r="L9" s="656"/>
      <c r="M9" s="657"/>
      <c r="N9" s="657"/>
      <c r="O9" s="657"/>
      <c r="P9" s="657"/>
      <c r="Q9" s="658"/>
      <c r="R9" s="596"/>
    </row>
    <row r="10" spans="10:18" x14ac:dyDescent="0.25">
      <c r="J10" s="511"/>
      <c r="K10" s="511"/>
      <c r="L10" s="659"/>
      <c r="M10" s="660"/>
      <c r="N10" s="660"/>
      <c r="O10" s="660"/>
      <c r="P10" s="660"/>
      <c r="Q10" s="661"/>
      <c r="R10" s="596"/>
    </row>
    <row r="11" spans="10:18" x14ac:dyDescent="0.25">
      <c r="J11" s="511"/>
      <c r="K11" s="511"/>
      <c r="L11" s="653" t="s">
        <v>804</v>
      </c>
      <c r="M11" s="654"/>
      <c r="N11" s="654"/>
      <c r="O11" s="654"/>
      <c r="P11" s="654"/>
      <c r="Q11" s="655"/>
      <c r="R11" s="596"/>
    </row>
    <row r="12" spans="10:18" x14ac:dyDescent="0.25">
      <c r="J12" s="511"/>
      <c r="K12" s="511"/>
      <c r="L12" s="656"/>
      <c r="M12" s="657"/>
      <c r="N12" s="657"/>
      <c r="O12" s="657"/>
      <c r="P12" s="657"/>
      <c r="Q12" s="658"/>
      <c r="R12" s="596"/>
    </row>
    <row r="13" spans="10:18" x14ac:dyDescent="0.25">
      <c r="J13" s="511"/>
      <c r="K13" s="511"/>
      <c r="L13" s="659"/>
      <c r="M13" s="660"/>
      <c r="N13" s="660"/>
      <c r="O13" s="660"/>
      <c r="P13" s="660"/>
      <c r="Q13" s="661"/>
      <c r="R13" s="596"/>
    </row>
    <row r="14" spans="10:18" x14ac:dyDescent="0.25">
      <c r="J14" s="511"/>
      <c r="K14" s="511"/>
      <c r="L14" s="653" t="s">
        <v>805</v>
      </c>
      <c r="M14" s="654"/>
      <c r="N14" s="654"/>
      <c r="O14" s="654"/>
      <c r="P14" s="654"/>
      <c r="Q14" s="655"/>
      <c r="R14" s="596"/>
    </row>
    <row r="15" spans="10:18" x14ac:dyDescent="0.25">
      <c r="J15" s="511"/>
      <c r="K15" s="511"/>
      <c r="L15" s="656"/>
      <c r="M15" s="657"/>
      <c r="N15" s="657"/>
      <c r="O15" s="657"/>
      <c r="P15" s="657"/>
      <c r="Q15" s="658"/>
      <c r="R15" s="596"/>
    </row>
    <row r="16" spans="10:18" x14ac:dyDescent="0.25">
      <c r="J16" s="511"/>
      <c r="K16" s="511"/>
      <c r="L16" s="656"/>
      <c r="M16" s="657"/>
      <c r="N16" s="657"/>
      <c r="O16" s="657"/>
      <c r="P16" s="657"/>
      <c r="Q16" s="658"/>
      <c r="R16" s="596"/>
    </row>
    <row r="17" spans="10:18" x14ac:dyDescent="0.25">
      <c r="J17" s="511"/>
      <c r="K17" s="511"/>
      <c r="L17" s="659"/>
      <c r="M17" s="660"/>
      <c r="N17" s="660"/>
      <c r="O17" s="660"/>
      <c r="P17" s="660"/>
      <c r="Q17" s="661"/>
      <c r="R17" s="567"/>
    </row>
    <row r="18" spans="10:18" x14ac:dyDescent="0.25">
      <c r="J18" s="511"/>
      <c r="K18" s="511"/>
      <c r="L18" s="652" t="s">
        <v>383</v>
      </c>
      <c r="M18" s="652"/>
      <c r="N18" s="652"/>
      <c r="O18" s="652"/>
      <c r="P18" s="652"/>
      <c r="Q18" s="652"/>
      <c r="R18" s="363"/>
    </row>
    <row r="19" spans="10:18" x14ac:dyDescent="0.25">
      <c r="J19" s="511"/>
      <c r="K19" s="511"/>
      <c r="L19" s="652" t="s">
        <v>384</v>
      </c>
      <c r="M19" s="652"/>
      <c r="N19" s="652"/>
      <c r="O19" s="652"/>
      <c r="P19" s="652"/>
      <c r="Q19" s="652"/>
      <c r="R19" s="363"/>
    </row>
    <row r="20" spans="10:18" x14ac:dyDescent="0.25">
      <c r="J20" s="511" t="s">
        <v>385</v>
      </c>
      <c r="K20" s="511"/>
      <c r="L20" s="652" t="s">
        <v>386</v>
      </c>
      <c r="M20" s="652"/>
      <c r="N20" s="652"/>
      <c r="O20" s="652"/>
      <c r="P20" s="652"/>
      <c r="Q20" s="652"/>
      <c r="R20" s="363"/>
    </row>
    <row r="21" spans="10:18" x14ac:dyDescent="0.25">
      <c r="J21" s="511"/>
      <c r="K21" s="511"/>
      <c r="L21" s="652" t="s">
        <v>387</v>
      </c>
      <c r="M21" s="652"/>
      <c r="N21" s="652"/>
      <c r="O21" s="652"/>
      <c r="P21" s="652"/>
      <c r="Q21" s="652"/>
      <c r="R21" s="363"/>
    </row>
    <row r="22" spans="10:18" x14ac:dyDescent="0.25">
      <c r="J22" s="511"/>
      <c r="K22" s="511"/>
      <c r="L22" s="652" t="s">
        <v>388</v>
      </c>
      <c r="M22" s="652"/>
      <c r="N22" s="652"/>
      <c r="O22" s="652"/>
      <c r="P22" s="652"/>
      <c r="Q22" s="652"/>
      <c r="R22" s="363"/>
    </row>
    <row r="23" spans="10:18" x14ac:dyDescent="0.25">
      <c r="J23" s="511"/>
      <c r="K23" s="511"/>
      <c r="L23" s="652" t="s">
        <v>389</v>
      </c>
      <c r="M23" s="652"/>
      <c r="N23" s="652"/>
      <c r="O23" s="652"/>
      <c r="P23" s="652"/>
      <c r="Q23" s="652"/>
      <c r="R23" s="363"/>
    </row>
    <row r="24" spans="10:18" x14ac:dyDescent="0.25">
      <c r="J24" s="511"/>
      <c r="K24" s="511"/>
      <c r="L24" s="652" t="s">
        <v>390</v>
      </c>
      <c r="M24" s="652"/>
      <c r="N24" s="652"/>
      <c r="O24" s="652"/>
      <c r="P24" s="652"/>
      <c r="Q24" s="652"/>
      <c r="R24" s="363"/>
    </row>
    <row r="25" spans="10:18" x14ac:dyDescent="0.25">
      <c r="J25" s="511"/>
      <c r="K25" s="511"/>
      <c r="L25" s="652" t="s">
        <v>391</v>
      </c>
      <c r="M25" s="652"/>
      <c r="N25" s="652"/>
      <c r="O25" s="652"/>
      <c r="P25" s="652"/>
      <c r="Q25" s="652"/>
      <c r="R25" s="363"/>
    </row>
    <row r="26" spans="10:18" x14ac:dyDescent="0.25">
      <c r="J26" s="511"/>
      <c r="K26" s="511"/>
      <c r="L26" s="662" t="s">
        <v>719</v>
      </c>
      <c r="M26" s="663"/>
      <c r="N26" s="663"/>
      <c r="O26" s="663"/>
      <c r="P26" s="663"/>
      <c r="Q26" s="664"/>
      <c r="R26" s="363">
        <v>4</v>
      </c>
    </row>
    <row r="27" spans="10:18" x14ac:dyDescent="0.25">
      <c r="J27" s="511"/>
      <c r="K27" s="511"/>
      <c r="L27" s="652" t="s">
        <v>392</v>
      </c>
      <c r="M27" s="652"/>
      <c r="N27" s="652"/>
      <c r="O27" s="652"/>
      <c r="P27" s="652"/>
      <c r="Q27" s="652"/>
      <c r="R27" s="363">
        <v>1</v>
      </c>
    </row>
    <row r="28" spans="10:18" x14ac:dyDescent="0.25">
      <c r="J28" s="511" t="s">
        <v>393</v>
      </c>
      <c r="K28" s="511"/>
      <c r="L28" s="652" t="s">
        <v>784</v>
      </c>
      <c r="M28" s="652"/>
      <c r="N28" s="652"/>
      <c r="O28" s="652"/>
      <c r="P28" s="652"/>
      <c r="Q28" s="652"/>
      <c r="R28" s="363">
        <v>5</v>
      </c>
    </row>
    <row r="29" spans="10:18" x14ac:dyDescent="0.25">
      <c r="J29" s="511"/>
      <c r="K29" s="511"/>
      <c r="L29" s="652" t="s">
        <v>394</v>
      </c>
      <c r="M29" s="652"/>
      <c r="N29" s="652"/>
      <c r="O29" s="652"/>
      <c r="P29" s="652"/>
      <c r="Q29" s="652"/>
      <c r="R29" s="363">
        <v>1</v>
      </c>
    </row>
    <row r="30" spans="10:18" x14ac:dyDescent="0.25">
      <c r="J30" s="511"/>
      <c r="K30" s="511"/>
      <c r="L30" s="652" t="s">
        <v>395</v>
      </c>
      <c r="M30" s="652"/>
      <c r="N30" s="652"/>
      <c r="O30" s="652"/>
      <c r="P30" s="652"/>
      <c r="Q30" s="652"/>
      <c r="R30" s="363"/>
    </row>
    <row r="31" spans="10:18" x14ac:dyDescent="0.25">
      <c r="L31" t="s">
        <v>806</v>
      </c>
      <c r="R31" s="229"/>
    </row>
    <row r="32" spans="10:18" x14ac:dyDescent="0.25">
      <c r="L32" t="s">
        <v>807</v>
      </c>
      <c r="R32" s="229">
        <v>2</v>
      </c>
    </row>
    <row r="33" spans="12:18" x14ac:dyDescent="0.25">
      <c r="L33" s="665" t="s">
        <v>228</v>
      </c>
      <c r="M33" s="665"/>
      <c r="N33" s="665"/>
      <c r="O33" s="665"/>
      <c r="P33" s="665"/>
      <c r="Q33" s="665"/>
      <c r="R33" s="229">
        <f>SUM(R3:R32)</f>
        <v>40</v>
      </c>
    </row>
    <row r="59" spans="3:8" x14ac:dyDescent="0.25">
      <c r="C59" s="665"/>
      <c r="D59" s="665"/>
      <c r="E59" s="665"/>
      <c r="F59" s="665"/>
      <c r="G59" s="665"/>
      <c r="H59" s="665"/>
    </row>
    <row r="60" spans="3:8" x14ac:dyDescent="0.25">
      <c r="C60" s="665"/>
      <c r="D60" s="665"/>
      <c r="E60" s="665"/>
      <c r="F60" s="665"/>
      <c r="G60" s="665"/>
      <c r="H60" s="665"/>
    </row>
  </sheetData>
  <sheetProtection selectLockedCells="1" selectUnlockedCells="1"/>
  <mergeCells count="31">
    <mergeCell ref="C60:H60"/>
    <mergeCell ref="J28:K30"/>
    <mergeCell ref="L28:Q28"/>
    <mergeCell ref="L29:Q29"/>
    <mergeCell ref="L30:Q30"/>
    <mergeCell ref="L33:Q33"/>
    <mergeCell ref="C59:H59"/>
    <mergeCell ref="J20:K27"/>
    <mergeCell ref="L20:Q20"/>
    <mergeCell ref="L21:Q21"/>
    <mergeCell ref="L22:Q22"/>
    <mergeCell ref="L23:Q23"/>
    <mergeCell ref="L24:Q24"/>
    <mergeCell ref="L25:Q25"/>
    <mergeCell ref="L26:Q26"/>
    <mergeCell ref="L27:Q27"/>
    <mergeCell ref="J8:K19"/>
    <mergeCell ref="L8:Q10"/>
    <mergeCell ref="R8:R17"/>
    <mergeCell ref="L11:Q13"/>
    <mergeCell ref="L14:Q17"/>
    <mergeCell ref="L18:Q18"/>
    <mergeCell ref="L19:Q19"/>
    <mergeCell ref="J2:Q2"/>
    <mergeCell ref="J3:K7"/>
    <mergeCell ref="L3:M5"/>
    <mergeCell ref="N3:Q3"/>
    <mergeCell ref="N4:Q4"/>
    <mergeCell ref="N5:Q5"/>
    <mergeCell ref="L6:Q6"/>
    <mergeCell ref="L7:Q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25"/>
  <sheetViews>
    <sheetView showGridLines="0" topLeftCell="A4" zoomScale="60" zoomScaleNormal="60" workbookViewId="0">
      <selection activeCell="C15" sqref="C15"/>
    </sheetView>
  </sheetViews>
  <sheetFormatPr baseColWidth="10" defaultColWidth="9.140625" defaultRowHeight="15" x14ac:dyDescent="0.25"/>
  <cols>
    <col min="1" max="1" width="43" customWidth="1"/>
    <col min="2" max="3" width="46" customWidth="1"/>
    <col min="4" max="51" width="3.7109375" customWidth="1"/>
  </cols>
  <sheetData>
    <row r="1" spans="2:51" ht="30.75" customHeight="1" thickBot="1" x14ac:dyDescent="0.3">
      <c r="B1" s="393"/>
      <c r="C1" s="396" t="s">
        <v>3</v>
      </c>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8"/>
      <c r="AO1" s="405" t="s">
        <v>4</v>
      </c>
      <c r="AP1" s="406"/>
      <c r="AQ1" s="406"/>
      <c r="AR1" s="406"/>
      <c r="AS1" s="406"/>
      <c r="AT1" s="406"/>
      <c r="AU1" s="406"/>
      <c r="AV1" s="406"/>
      <c r="AW1" s="406"/>
      <c r="AX1" s="406"/>
      <c r="AY1" s="407"/>
    </row>
    <row r="2" spans="2:51" ht="21" customHeight="1" thickBot="1" x14ac:dyDescent="0.3">
      <c r="B2" s="394"/>
      <c r="C2" s="399"/>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M2" s="400"/>
      <c r="AN2" s="401"/>
      <c r="AO2" s="405" t="s">
        <v>5</v>
      </c>
      <c r="AP2" s="406"/>
      <c r="AQ2" s="406"/>
      <c r="AR2" s="406"/>
      <c r="AS2" s="406"/>
      <c r="AT2" s="406"/>
      <c r="AU2" s="406"/>
      <c r="AV2" s="406"/>
      <c r="AW2" s="406"/>
      <c r="AX2" s="406"/>
      <c r="AY2" s="407"/>
    </row>
    <row r="3" spans="2:51" ht="24.75" customHeight="1" thickBot="1" x14ac:dyDescent="0.3">
      <c r="B3" s="395"/>
      <c r="C3" s="402"/>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c r="AM3" s="403"/>
      <c r="AN3" s="404"/>
      <c r="AO3" s="405" t="s">
        <v>6</v>
      </c>
      <c r="AP3" s="406"/>
      <c r="AQ3" s="406"/>
      <c r="AR3" s="406"/>
      <c r="AS3" s="406"/>
      <c r="AT3" s="406"/>
      <c r="AU3" s="406"/>
      <c r="AV3" s="406"/>
      <c r="AW3" s="406"/>
      <c r="AX3" s="406"/>
      <c r="AY3" s="407"/>
    </row>
    <row r="4" spans="2:51" ht="15.75" thickBot="1" x14ac:dyDescent="0.3">
      <c r="B4" s="24"/>
      <c r="C4" s="25"/>
      <c r="D4" s="25"/>
      <c r="E4" s="26"/>
      <c r="F4" s="27"/>
      <c r="G4" s="28"/>
      <c r="H4" s="29"/>
    </row>
    <row r="5" spans="2:51" ht="69" customHeight="1" x14ac:dyDescent="0.25">
      <c r="B5" s="30" t="s">
        <v>7</v>
      </c>
      <c r="C5" s="31" t="s">
        <v>8</v>
      </c>
      <c r="D5" s="408" t="s">
        <v>9</v>
      </c>
      <c r="E5" s="408"/>
      <c r="F5" s="408"/>
      <c r="G5" s="408"/>
      <c r="H5" s="408" t="s">
        <v>10</v>
      </c>
      <c r="I5" s="408"/>
      <c r="J5" s="408"/>
      <c r="K5" s="408"/>
      <c r="L5" s="408" t="s">
        <v>11</v>
      </c>
      <c r="M5" s="408"/>
      <c r="N5" s="408"/>
      <c r="O5" s="408"/>
      <c r="P5" s="408" t="s">
        <v>12</v>
      </c>
      <c r="Q5" s="408"/>
      <c r="R5" s="408"/>
      <c r="S5" s="408"/>
      <c r="T5" s="408" t="s">
        <v>13</v>
      </c>
      <c r="U5" s="408"/>
      <c r="V5" s="408"/>
      <c r="W5" s="408"/>
      <c r="X5" s="408" t="s">
        <v>14</v>
      </c>
      <c r="Y5" s="408"/>
      <c r="Z5" s="408"/>
      <c r="AA5" s="408"/>
      <c r="AB5" s="408" t="s">
        <v>15</v>
      </c>
      <c r="AC5" s="408"/>
      <c r="AD5" s="408"/>
      <c r="AE5" s="408"/>
      <c r="AF5" s="408" t="s">
        <v>16</v>
      </c>
      <c r="AG5" s="408"/>
      <c r="AH5" s="408"/>
      <c r="AI5" s="408"/>
      <c r="AJ5" s="408" t="s">
        <v>17</v>
      </c>
      <c r="AK5" s="408"/>
      <c r="AL5" s="408"/>
      <c r="AM5" s="408"/>
      <c r="AN5" s="408" t="s">
        <v>18</v>
      </c>
      <c r="AO5" s="408"/>
      <c r="AP5" s="408"/>
      <c r="AQ5" s="408"/>
      <c r="AR5" s="408" t="s">
        <v>19</v>
      </c>
      <c r="AS5" s="408"/>
      <c r="AT5" s="408"/>
      <c r="AU5" s="408"/>
      <c r="AV5" s="408" t="s">
        <v>20</v>
      </c>
      <c r="AW5" s="408"/>
      <c r="AX5" s="408"/>
      <c r="AY5" s="409"/>
    </row>
    <row r="6" spans="2:51" ht="96.75" customHeight="1" x14ac:dyDescent="0.25">
      <c r="B6" s="410" t="s">
        <v>21</v>
      </c>
      <c r="C6" s="5" t="s">
        <v>40</v>
      </c>
      <c r="D6" s="412" t="s">
        <v>22</v>
      </c>
      <c r="E6" s="412" t="s">
        <v>22</v>
      </c>
      <c r="F6" s="412" t="s">
        <v>22</v>
      </c>
      <c r="G6" s="412" t="s">
        <v>22</v>
      </c>
      <c r="H6" s="412" t="s">
        <v>22</v>
      </c>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4"/>
      <c r="AY6" s="416"/>
    </row>
    <row r="7" spans="2:51" ht="48.75" customHeight="1" x14ac:dyDescent="0.25">
      <c r="B7" s="411"/>
      <c r="C7" s="5" t="s">
        <v>41</v>
      </c>
      <c r="D7" s="413"/>
      <c r="E7" s="413"/>
      <c r="F7" s="413"/>
      <c r="G7" s="413"/>
      <c r="H7" s="413"/>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415"/>
      <c r="AM7" s="415"/>
      <c r="AN7" s="415"/>
      <c r="AO7" s="415"/>
      <c r="AP7" s="415"/>
      <c r="AQ7" s="415"/>
      <c r="AR7" s="415"/>
      <c r="AS7" s="415"/>
      <c r="AT7" s="415"/>
      <c r="AU7" s="415"/>
      <c r="AV7" s="415"/>
      <c r="AW7" s="415"/>
      <c r="AX7" s="415"/>
      <c r="AY7" s="417"/>
    </row>
    <row r="8" spans="2:51" ht="130.5" customHeight="1" x14ac:dyDescent="0.4">
      <c r="B8" s="32" t="s">
        <v>23</v>
      </c>
      <c r="C8" s="6" t="s">
        <v>42</v>
      </c>
      <c r="D8" s="7"/>
      <c r="E8" s="7"/>
      <c r="F8" s="7"/>
      <c r="G8" s="7"/>
      <c r="H8" s="8"/>
      <c r="I8" s="9" t="s">
        <v>22</v>
      </c>
      <c r="J8" s="9" t="s">
        <v>22</v>
      </c>
      <c r="K8" s="9" t="s">
        <v>22</v>
      </c>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33"/>
    </row>
    <row r="9" spans="2:51" ht="44.25" customHeight="1" x14ac:dyDescent="0.4">
      <c r="B9" s="424" t="s">
        <v>24</v>
      </c>
      <c r="C9" s="6" t="s">
        <v>43</v>
      </c>
      <c r="D9" s="7"/>
      <c r="E9" s="7"/>
      <c r="F9" s="7"/>
      <c r="G9" s="7"/>
      <c r="H9" s="8"/>
      <c r="I9" s="8"/>
      <c r="J9" s="8"/>
      <c r="K9" s="8"/>
      <c r="L9" s="11" t="s">
        <v>22</v>
      </c>
      <c r="M9" s="11" t="s">
        <v>22</v>
      </c>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33"/>
    </row>
    <row r="10" spans="2:51" ht="51.75" customHeight="1" x14ac:dyDescent="0.4">
      <c r="B10" s="425"/>
      <c r="C10" s="6" t="s">
        <v>25</v>
      </c>
      <c r="D10" s="10"/>
      <c r="E10" s="10"/>
      <c r="F10" s="10"/>
      <c r="G10" s="10"/>
      <c r="H10" s="10"/>
      <c r="I10" s="10"/>
      <c r="J10" s="10"/>
      <c r="K10" s="10"/>
      <c r="L10" s="11" t="s">
        <v>22</v>
      </c>
      <c r="M10" s="11" t="s">
        <v>22</v>
      </c>
      <c r="N10" s="11" t="s">
        <v>22</v>
      </c>
      <c r="O10" s="9" t="s">
        <v>22</v>
      </c>
      <c r="P10" s="9" t="s">
        <v>22</v>
      </c>
      <c r="Q10" s="9" t="s">
        <v>22</v>
      </c>
      <c r="R10" s="9" t="s">
        <v>22</v>
      </c>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4"/>
      <c r="AY10" s="416"/>
    </row>
    <row r="11" spans="2:51" ht="45.75" customHeight="1" x14ac:dyDescent="0.4">
      <c r="B11" s="426"/>
      <c r="C11" s="12" t="s">
        <v>26</v>
      </c>
      <c r="D11" s="10"/>
      <c r="E11" s="10"/>
      <c r="F11" s="10"/>
      <c r="G11" s="10"/>
      <c r="H11" s="10"/>
      <c r="I11" s="10"/>
      <c r="J11" s="10"/>
      <c r="K11" s="10"/>
      <c r="L11" s="11" t="s">
        <v>22</v>
      </c>
      <c r="M11" s="11" t="s">
        <v>22</v>
      </c>
      <c r="N11" s="11" t="s">
        <v>22</v>
      </c>
      <c r="O11" s="9" t="s">
        <v>22</v>
      </c>
      <c r="P11" s="9" t="s">
        <v>22</v>
      </c>
      <c r="Q11" s="9" t="s">
        <v>22</v>
      </c>
      <c r="R11" s="9" t="s">
        <v>22</v>
      </c>
      <c r="S11" s="415"/>
      <c r="T11" s="415"/>
      <c r="U11" s="415"/>
      <c r="V11" s="415"/>
      <c r="W11" s="415"/>
      <c r="X11" s="415"/>
      <c r="Y11" s="415"/>
      <c r="Z11" s="415"/>
      <c r="AA11" s="415"/>
      <c r="AB11" s="415"/>
      <c r="AC11" s="415"/>
      <c r="AD11" s="415"/>
      <c r="AE11" s="415"/>
      <c r="AF11" s="415"/>
      <c r="AG11" s="415"/>
      <c r="AH11" s="415"/>
      <c r="AI11" s="415"/>
      <c r="AJ11" s="415"/>
      <c r="AK11" s="415"/>
      <c r="AL11" s="415"/>
      <c r="AM11" s="415"/>
      <c r="AN11" s="415"/>
      <c r="AO11" s="415"/>
      <c r="AP11" s="415"/>
      <c r="AQ11" s="415"/>
      <c r="AR11" s="415"/>
      <c r="AS11" s="415"/>
      <c r="AT11" s="415"/>
      <c r="AU11" s="415"/>
      <c r="AV11" s="415"/>
      <c r="AW11" s="415"/>
      <c r="AX11" s="415"/>
      <c r="AY11" s="417"/>
    </row>
    <row r="12" spans="2:51" ht="57.75" customHeight="1" x14ac:dyDescent="0.4">
      <c r="B12" s="34" t="s">
        <v>27</v>
      </c>
      <c r="C12" s="13"/>
      <c r="D12" s="14"/>
      <c r="E12" s="14"/>
      <c r="F12" s="14"/>
      <c r="G12" s="14"/>
      <c r="H12" s="14"/>
      <c r="I12" s="14"/>
      <c r="J12" s="14"/>
      <c r="K12" s="14"/>
      <c r="L12" s="14"/>
      <c r="M12" s="14"/>
      <c r="N12" s="14"/>
      <c r="O12" s="14"/>
      <c r="P12" s="14"/>
      <c r="Q12" s="14"/>
      <c r="R12" s="9" t="s">
        <v>22</v>
      </c>
      <c r="S12" s="9" t="s">
        <v>22</v>
      </c>
      <c r="T12" s="15"/>
      <c r="U12" s="15"/>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35"/>
    </row>
    <row r="13" spans="2:51" ht="63.75" customHeight="1" x14ac:dyDescent="0.4">
      <c r="B13" s="32" t="s">
        <v>28</v>
      </c>
      <c r="C13" s="36" t="s">
        <v>29</v>
      </c>
      <c r="D13" s="14"/>
      <c r="E13" s="14"/>
      <c r="F13" s="14"/>
      <c r="G13" s="14"/>
      <c r="H13" s="14"/>
      <c r="I13" s="14"/>
      <c r="J13" s="14"/>
      <c r="K13" s="14"/>
      <c r="L13" s="14"/>
      <c r="M13" s="14"/>
      <c r="N13" s="14"/>
      <c r="O13" s="10"/>
      <c r="P13" s="10"/>
      <c r="Q13" s="10"/>
      <c r="R13" s="9" t="s">
        <v>22</v>
      </c>
      <c r="S13" s="9" t="s">
        <v>22</v>
      </c>
      <c r="T13" s="15"/>
      <c r="U13" s="15"/>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35"/>
    </row>
    <row r="14" spans="2:51" ht="36.75" customHeight="1" x14ac:dyDescent="0.4">
      <c r="B14" s="410" t="s">
        <v>30</v>
      </c>
      <c r="C14" s="16" t="s">
        <v>31</v>
      </c>
      <c r="D14" s="414"/>
      <c r="E14" s="414"/>
      <c r="F14" s="414"/>
      <c r="G14" s="414"/>
      <c r="H14" s="414"/>
      <c r="I14" s="414"/>
      <c r="J14" s="414"/>
      <c r="K14" s="414"/>
      <c r="L14" s="414"/>
      <c r="M14" s="414"/>
      <c r="N14" s="414"/>
      <c r="O14" s="414"/>
      <c r="P14" s="414"/>
      <c r="Q14" s="414"/>
      <c r="R14" s="414"/>
      <c r="S14" s="414"/>
      <c r="T14" s="9" t="s">
        <v>22</v>
      </c>
      <c r="U14" s="414"/>
      <c r="V14" s="414"/>
      <c r="W14" s="414"/>
      <c r="X14" s="414"/>
      <c r="Y14" s="414"/>
      <c r="Z14" s="414"/>
      <c r="AA14" s="414"/>
      <c r="AB14" s="414"/>
      <c r="AC14" s="414"/>
      <c r="AD14" s="414"/>
      <c r="AE14" s="414"/>
      <c r="AF14" s="414"/>
      <c r="AG14" s="414"/>
      <c r="AH14" s="414"/>
      <c r="AI14" s="414"/>
      <c r="AJ14" s="414"/>
      <c r="AK14" s="414"/>
      <c r="AL14" s="414"/>
      <c r="AM14" s="414"/>
      <c r="AN14" s="414"/>
      <c r="AO14" s="414"/>
      <c r="AP14" s="414"/>
      <c r="AQ14" s="414"/>
      <c r="AR14" s="414"/>
      <c r="AS14" s="414"/>
      <c r="AT14" s="414"/>
      <c r="AU14" s="414"/>
      <c r="AV14" s="414"/>
      <c r="AW14" s="414"/>
      <c r="AX14" s="414"/>
      <c r="AY14" s="416"/>
    </row>
    <row r="15" spans="2:51" ht="33" customHeight="1" x14ac:dyDescent="0.4">
      <c r="B15" s="418"/>
      <c r="C15" s="17" t="s">
        <v>32</v>
      </c>
      <c r="D15" s="419"/>
      <c r="E15" s="419"/>
      <c r="F15" s="419"/>
      <c r="G15" s="419"/>
      <c r="H15" s="419"/>
      <c r="I15" s="419"/>
      <c r="J15" s="419"/>
      <c r="K15" s="419"/>
      <c r="L15" s="419"/>
      <c r="M15" s="419"/>
      <c r="N15" s="419"/>
      <c r="O15" s="419"/>
      <c r="P15" s="419"/>
      <c r="Q15" s="419"/>
      <c r="R15" s="419"/>
      <c r="S15" s="419"/>
      <c r="T15" s="9" t="s">
        <v>22</v>
      </c>
      <c r="U15" s="419"/>
      <c r="V15" s="419"/>
      <c r="W15" s="419"/>
      <c r="X15" s="419"/>
      <c r="Y15" s="419"/>
      <c r="Z15" s="419"/>
      <c r="AA15" s="419"/>
      <c r="AB15" s="419"/>
      <c r="AC15" s="419"/>
      <c r="AD15" s="419"/>
      <c r="AE15" s="419"/>
      <c r="AF15" s="419"/>
      <c r="AG15" s="419"/>
      <c r="AH15" s="419"/>
      <c r="AI15" s="419"/>
      <c r="AJ15" s="419"/>
      <c r="AK15" s="419"/>
      <c r="AL15" s="419"/>
      <c r="AM15" s="419"/>
      <c r="AN15" s="419"/>
      <c r="AO15" s="419"/>
      <c r="AP15" s="419"/>
      <c r="AQ15" s="419"/>
      <c r="AR15" s="419"/>
      <c r="AS15" s="419"/>
      <c r="AT15" s="419"/>
      <c r="AU15" s="419"/>
      <c r="AV15" s="419"/>
      <c r="AW15" s="419"/>
      <c r="AX15" s="419"/>
      <c r="AY15" s="420"/>
    </row>
    <row r="16" spans="2:51" ht="90" customHeight="1" x14ac:dyDescent="0.4">
      <c r="B16" s="34" t="s">
        <v>44</v>
      </c>
      <c r="C16" s="18" t="s">
        <v>45</v>
      </c>
      <c r="D16" s="14"/>
      <c r="E16" s="14"/>
      <c r="F16" s="14"/>
      <c r="G16" s="14"/>
      <c r="H16" s="14"/>
      <c r="I16" s="14"/>
      <c r="J16" s="14"/>
      <c r="K16" s="14"/>
      <c r="L16" s="14"/>
      <c r="M16" s="14"/>
      <c r="N16" s="14"/>
      <c r="O16" s="14"/>
      <c r="P16" s="14"/>
      <c r="Q16" s="14"/>
      <c r="R16" s="14"/>
      <c r="S16" s="14"/>
      <c r="T16" s="9" t="s">
        <v>22</v>
      </c>
      <c r="U16" s="14"/>
      <c r="V16" s="14"/>
      <c r="W16" s="14"/>
      <c r="X16" s="15"/>
      <c r="Y16" s="15"/>
      <c r="Z16" s="15"/>
      <c r="AA16" s="15"/>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35"/>
    </row>
    <row r="17" spans="2:51" ht="60" customHeight="1" x14ac:dyDescent="0.4">
      <c r="B17" s="34" t="s">
        <v>48</v>
      </c>
      <c r="C17" s="20" t="s">
        <v>33</v>
      </c>
      <c r="D17" s="19"/>
      <c r="E17" s="19"/>
      <c r="F17" s="19"/>
      <c r="G17" s="19"/>
      <c r="H17" s="19"/>
      <c r="I17" s="19"/>
      <c r="J17" s="19"/>
      <c r="K17" s="19"/>
      <c r="L17" s="19"/>
      <c r="M17" s="19"/>
      <c r="N17" s="14"/>
      <c r="O17" s="14"/>
      <c r="P17" s="14"/>
      <c r="Q17" s="14"/>
      <c r="R17" s="14"/>
      <c r="S17" s="14"/>
      <c r="T17" s="9" t="s">
        <v>22</v>
      </c>
      <c r="U17" s="19"/>
      <c r="V17" s="19"/>
      <c r="W17" s="19"/>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35"/>
    </row>
    <row r="18" spans="2:51" ht="66.75" customHeight="1" x14ac:dyDescent="0.4">
      <c r="B18" s="34" t="s">
        <v>46</v>
      </c>
      <c r="C18" s="20" t="s">
        <v>47</v>
      </c>
      <c r="D18" s="14"/>
      <c r="E18" s="14"/>
      <c r="F18" s="14"/>
      <c r="G18" s="14"/>
      <c r="H18" s="14"/>
      <c r="I18" s="14"/>
      <c r="J18" s="14"/>
      <c r="K18" s="14"/>
      <c r="L18" s="21"/>
      <c r="M18" s="21"/>
      <c r="N18" s="21"/>
      <c r="O18" s="21"/>
      <c r="P18" s="21"/>
      <c r="Q18" s="14"/>
      <c r="R18" s="14"/>
      <c r="S18" s="14"/>
      <c r="T18" s="14"/>
      <c r="U18" s="22" t="s">
        <v>22</v>
      </c>
      <c r="V18" s="22" t="s">
        <v>22</v>
      </c>
      <c r="W18" s="22" t="s">
        <v>22</v>
      </c>
      <c r="X18" s="22" t="s">
        <v>22</v>
      </c>
      <c r="Y18" s="22" t="s">
        <v>22</v>
      </c>
      <c r="Z18" s="22" t="s">
        <v>22</v>
      </c>
      <c r="AA18" s="22" t="s">
        <v>22</v>
      </c>
      <c r="AB18" s="22" t="s">
        <v>22</v>
      </c>
      <c r="AC18" s="22" t="s">
        <v>22</v>
      </c>
      <c r="AD18" s="22" t="s">
        <v>22</v>
      </c>
      <c r="AE18" s="22" t="s">
        <v>22</v>
      </c>
      <c r="AF18" s="22" t="s">
        <v>22</v>
      </c>
      <c r="AG18" s="22" t="s">
        <v>22</v>
      </c>
      <c r="AH18" s="22" t="s">
        <v>22</v>
      </c>
      <c r="AI18" s="22" t="s">
        <v>22</v>
      </c>
      <c r="AJ18" s="22" t="s">
        <v>22</v>
      </c>
      <c r="AK18" s="22" t="s">
        <v>22</v>
      </c>
      <c r="AL18" s="22" t="s">
        <v>22</v>
      </c>
      <c r="AM18" s="22" t="s">
        <v>22</v>
      </c>
      <c r="AN18" s="22" t="s">
        <v>22</v>
      </c>
      <c r="AO18" s="22" t="s">
        <v>22</v>
      </c>
      <c r="AP18" s="22" t="s">
        <v>22</v>
      </c>
      <c r="AQ18" s="22" t="s">
        <v>22</v>
      </c>
      <c r="AR18" s="22" t="s">
        <v>22</v>
      </c>
      <c r="AS18" s="22" t="s">
        <v>22</v>
      </c>
      <c r="AT18" s="22" t="s">
        <v>22</v>
      </c>
      <c r="AU18" s="22" t="s">
        <v>22</v>
      </c>
      <c r="AV18" s="14"/>
      <c r="AW18" s="14"/>
      <c r="AX18" s="14"/>
      <c r="AY18" s="35"/>
    </row>
    <row r="19" spans="2:51" ht="42" customHeight="1" x14ac:dyDescent="0.4">
      <c r="B19" s="410" t="s">
        <v>34</v>
      </c>
      <c r="C19" s="18" t="s">
        <v>35</v>
      </c>
      <c r="D19" s="14"/>
      <c r="E19" s="14"/>
      <c r="F19" s="14"/>
      <c r="G19" s="14"/>
      <c r="H19" s="14"/>
      <c r="I19" s="14"/>
      <c r="J19" s="14"/>
      <c r="K19" s="14"/>
      <c r="L19" s="21"/>
      <c r="M19" s="21"/>
      <c r="N19" s="21"/>
      <c r="O19" s="21"/>
      <c r="P19" s="21"/>
      <c r="Q19" s="14"/>
      <c r="R19" s="14"/>
      <c r="S19" s="14"/>
      <c r="T19" s="14"/>
      <c r="U19" s="14"/>
      <c r="V19" s="14"/>
      <c r="W19" s="14"/>
      <c r="X19" s="14"/>
      <c r="Y19" s="14"/>
      <c r="Z19" s="14"/>
      <c r="AA19" s="14"/>
      <c r="AB19" s="14"/>
      <c r="AC19" s="14"/>
      <c r="AD19" s="14"/>
      <c r="AE19" s="14"/>
      <c r="AF19" s="14"/>
      <c r="AG19" s="14"/>
      <c r="AH19" s="14"/>
      <c r="AI19" s="14"/>
      <c r="AJ19" s="14"/>
      <c r="AK19" s="14"/>
      <c r="AL19" s="14"/>
      <c r="AM19" s="22" t="s">
        <v>22</v>
      </c>
      <c r="AN19" s="14"/>
      <c r="AO19" s="14"/>
      <c r="AP19" s="14"/>
      <c r="AQ19" s="14"/>
      <c r="AR19" s="8"/>
      <c r="AS19" s="8"/>
      <c r="AT19" s="8"/>
      <c r="AU19" s="8"/>
      <c r="AV19" s="9" t="s">
        <v>22</v>
      </c>
      <c r="AW19" s="11" t="s">
        <v>22</v>
      </c>
      <c r="AX19" s="9" t="s">
        <v>22</v>
      </c>
      <c r="AY19" s="37" t="s">
        <v>22</v>
      </c>
    </row>
    <row r="20" spans="2:51" ht="47.25" x14ac:dyDescent="0.4">
      <c r="B20" s="411"/>
      <c r="C20" s="23" t="s">
        <v>36</v>
      </c>
      <c r="D20" s="14"/>
      <c r="E20" s="14"/>
      <c r="F20" s="14"/>
      <c r="G20" s="14"/>
      <c r="H20" s="14"/>
      <c r="I20" s="14"/>
      <c r="J20" s="14"/>
      <c r="K20" s="14"/>
      <c r="L20" s="14"/>
      <c r="M20" s="21"/>
      <c r="N20" s="21"/>
      <c r="O20" s="21"/>
      <c r="P20" s="21"/>
      <c r="Q20" s="14"/>
      <c r="R20" s="14"/>
      <c r="S20" s="14"/>
      <c r="T20" s="14"/>
      <c r="U20" s="14"/>
      <c r="V20" s="14"/>
      <c r="W20" s="14"/>
      <c r="X20" s="14"/>
      <c r="Y20" s="14"/>
      <c r="Z20" s="14"/>
      <c r="AA20" s="14"/>
      <c r="AB20" s="14"/>
      <c r="AC20" s="14"/>
      <c r="AD20" s="14"/>
      <c r="AE20" s="22" t="s">
        <v>22</v>
      </c>
      <c r="AF20" s="14"/>
      <c r="AG20" s="14"/>
      <c r="AH20" s="14"/>
      <c r="AI20" s="14"/>
      <c r="AJ20" s="14"/>
      <c r="AK20" s="14"/>
      <c r="AL20" s="14"/>
      <c r="AM20" s="22" t="s">
        <v>22</v>
      </c>
      <c r="AN20" s="14"/>
      <c r="AO20" s="14"/>
      <c r="AP20" s="14"/>
      <c r="AQ20" s="14"/>
      <c r="AR20" s="8"/>
      <c r="AS20" s="8"/>
      <c r="AT20" s="8"/>
      <c r="AU20" s="8"/>
      <c r="AV20" s="9" t="s">
        <v>22</v>
      </c>
      <c r="AW20" s="11" t="s">
        <v>22</v>
      </c>
      <c r="AX20" s="9" t="s">
        <v>22</v>
      </c>
      <c r="AY20" s="37" t="s">
        <v>22</v>
      </c>
    </row>
    <row r="21" spans="2:51" ht="47.25" customHeight="1" x14ac:dyDescent="0.4">
      <c r="B21" s="410" t="s">
        <v>37</v>
      </c>
      <c r="C21" s="18" t="s">
        <v>38</v>
      </c>
      <c r="D21" s="14"/>
      <c r="E21" s="14"/>
      <c r="F21" s="14"/>
      <c r="G21" s="14"/>
      <c r="H21" s="14"/>
      <c r="I21" s="10"/>
      <c r="J21" s="14"/>
      <c r="K21" s="14"/>
      <c r="L21" s="14"/>
      <c r="M21" s="14"/>
      <c r="N21" s="10"/>
      <c r="O21" s="21"/>
      <c r="P21" s="14"/>
      <c r="Q21" s="14"/>
      <c r="R21" s="10"/>
      <c r="S21" s="21"/>
      <c r="T21" s="14"/>
      <c r="U21" s="14"/>
      <c r="V21" s="10"/>
      <c r="W21" s="21"/>
      <c r="X21" s="14"/>
      <c r="Y21" s="14"/>
      <c r="Z21" s="11" t="s">
        <v>22</v>
      </c>
      <c r="AA21" s="21"/>
      <c r="AB21" s="14"/>
      <c r="AC21" s="14"/>
      <c r="AD21" s="11" t="s">
        <v>22</v>
      </c>
      <c r="AE21" s="21"/>
      <c r="AF21" s="14"/>
      <c r="AG21" s="14"/>
      <c r="AH21" s="11" t="s">
        <v>22</v>
      </c>
      <c r="AI21" s="21"/>
      <c r="AJ21" s="14"/>
      <c r="AK21" s="14"/>
      <c r="AL21" s="11" t="s">
        <v>22</v>
      </c>
      <c r="AM21" s="21"/>
      <c r="AN21" s="14"/>
      <c r="AO21" s="14"/>
      <c r="AP21" s="11" t="s">
        <v>22</v>
      </c>
      <c r="AQ21" s="21"/>
      <c r="AR21" s="14"/>
      <c r="AS21" s="14"/>
      <c r="AT21" s="11" t="s">
        <v>22</v>
      </c>
      <c r="AU21" s="21"/>
      <c r="AV21" s="14"/>
      <c r="AW21" s="14"/>
      <c r="AX21" s="11" t="s">
        <v>22</v>
      </c>
      <c r="AY21" s="38"/>
    </row>
    <row r="22" spans="2:51" ht="34.5" customHeight="1" thickBot="1" x14ac:dyDescent="0.45">
      <c r="B22" s="421"/>
      <c r="C22" s="39" t="s">
        <v>39</v>
      </c>
      <c r="D22" s="40"/>
      <c r="E22" s="40"/>
      <c r="F22" s="40"/>
      <c r="G22" s="40"/>
      <c r="H22" s="41"/>
      <c r="I22" s="41"/>
      <c r="J22" s="41"/>
      <c r="K22" s="41"/>
      <c r="L22" s="41"/>
      <c r="M22" s="41"/>
      <c r="N22" s="41"/>
      <c r="O22" s="41"/>
      <c r="P22" s="41"/>
      <c r="Q22" s="41"/>
      <c r="R22" s="41"/>
      <c r="S22" s="41"/>
      <c r="T22" s="41"/>
      <c r="U22" s="41"/>
      <c r="V22" s="41"/>
      <c r="W22" s="42" t="s">
        <v>22</v>
      </c>
      <c r="X22" s="42" t="s">
        <v>22</v>
      </c>
      <c r="Y22" s="42" t="s">
        <v>22</v>
      </c>
      <c r="Z22" s="42" t="s">
        <v>22</v>
      </c>
      <c r="AA22" s="42" t="s">
        <v>22</v>
      </c>
      <c r="AB22" s="42" t="s">
        <v>22</v>
      </c>
      <c r="AC22" s="42" t="s">
        <v>22</v>
      </c>
      <c r="AD22" s="42" t="s">
        <v>22</v>
      </c>
      <c r="AE22" s="42" t="s">
        <v>22</v>
      </c>
      <c r="AF22" s="42" t="s">
        <v>22</v>
      </c>
      <c r="AG22" s="42" t="s">
        <v>22</v>
      </c>
      <c r="AH22" s="42" t="s">
        <v>22</v>
      </c>
      <c r="AI22" s="42" t="s">
        <v>22</v>
      </c>
      <c r="AJ22" s="42" t="s">
        <v>22</v>
      </c>
      <c r="AK22" s="42" t="s">
        <v>22</v>
      </c>
      <c r="AL22" s="42" t="s">
        <v>22</v>
      </c>
      <c r="AM22" s="42" t="s">
        <v>22</v>
      </c>
      <c r="AN22" s="42" t="s">
        <v>22</v>
      </c>
      <c r="AO22" s="42" t="s">
        <v>22</v>
      </c>
      <c r="AP22" s="42" t="s">
        <v>22</v>
      </c>
      <c r="AQ22" s="42" t="s">
        <v>22</v>
      </c>
      <c r="AR22" s="42" t="s">
        <v>22</v>
      </c>
      <c r="AS22" s="42" t="s">
        <v>22</v>
      </c>
      <c r="AT22" s="42" t="s">
        <v>22</v>
      </c>
      <c r="AU22" s="42" t="s">
        <v>22</v>
      </c>
      <c r="AV22" s="42" t="s">
        <v>22</v>
      </c>
      <c r="AW22" s="42" t="s">
        <v>22</v>
      </c>
      <c r="AX22" s="42" t="s">
        <v>22</v>
      </c>
      <c r="AY22" s="43" t="s">
        <v>22</v>
      </c>
    </row>
    <row r="25" spans="2:51" ht="87.75" customHeight="1" x14ac:dyDescent="0.35">
      <c r="B25" s="422"/>
      <c r="C25" s="423"/>
    </row>
  </sheetData>
  <sheetProtection selectLockedCells="1" selectUnlockedCells="1"/>
  <mergeCells count="151">
    <mergeCell ref="B19:B20"/>
    <mergeCell ref="B21:B22"/>
    <mergeCell ref="B25:C25"/>
    <mergeCell ref="B9:B11"/>
    <mergeCell ref="AT14:AT15"/>
    <mergeCell ref="AU14:AU15"/>
    <mergeCell ref="AV14:AV15"/>
    <mergeCell ref="AW14:AW15"/>
    <mergeCell ref="AX14:AX15"/>
    <mergeCell ref="AB14:AB15"/>
    <mergeCell ref="AC14:AC15"/>
    <mergeCell ref="AD14:AD15"/>
    <mergeCell ref="AE14:AE15"/>
    <mergeCell ref="AF14:AF15"/>
    <mergeCell ref="AG14:AG15"/>
    <mergeCell ref="V14:V15"/>
    <mergeCell ref="W14:W15"/>
    <mergeCell ref="X14:X15"/>
    <mergeCell ref="Y14:Y15"/>
    <mergeCell ref="Z14:Z15"/>
    <mergeCell ref="AA14:AA15"/>
    <mergeCell ref="O14:O15"/>
    <mergeCell ref="P14:P15"/>
    <mergeCell ref="Q14:Q15"/>
    <mergeCell ref="AY14:AY15"/>
    <mergeCell ref="AN14:AN15"/>
    <mergeCell ref="AO14:AO15"/>
    <mergeCell ref="AP14:AP15"/>
    <mergeCell ref="AQ14:AQ15"/>
    <mergeCell ref="AR14:AR15"/>
    <mergeCell ref="AS14:AS15"/>
    <mergeCell ref="AH14:AH15"/>
    <mergeCell ref="AI14:AI15"/>
    <mergeCell ref="AJ14:AJ15"/>
    <mergeCell ref="AK14:AK15"/>
    <mergeCell ref="AL14:AL15"/>
    <mergeCell ref="AM14:AM15"/>
    <mergeCell ref="R14:R15"/>
    <mergeCell ref="S14:S15"/>
    <mergeCell ref="U14:U15"/>
    <mergeCell ref="I14:I15"/>
    <mergeCell ref="J14:J15"/>
    <mergeCell ref="K14:K15"/>
    <mergeCell ref="L14:L15"/>
    <mergeCell ref="M14:M15"/>
    <mergeCell ref="N14:N15"/>
    <mergeCell ref="AV10:AV11"/>
    <mergeCell ref="AW10:AW11"/>
    <mergeCell ref="AX10:AX11"/>
    <mergeCell ref="AY10:AY11"/>
    <mergeCell ref="B14:B15"/>
    <mergeCell ref="D14:D15"/>
    <mergeCell ref="E14:E15"/>
    <mergeCell ref="F14:F15"/>
    <mergeCell ref="G14:G15"/>
    <mergeCell ref="H14:H15"/>
    <mergeCell ref="AP10:AP11"/>
    <mergeCell ref="AQ10:AQ11"/>
    <mergeCell ref="AR10:AR11"/>
    <mergeCell ref="AS10:AS11"/>
    <mergeCell ref="AT10:AT11"/>
    <mergeCell ref="AU10:AU11"/>
    <mergeCell ref="AJ10:AJ11"/>
    <mergeCell ref="AK10:AK11"/>
    <mergeCell ref="AL10:AL11"/>
    <mergeCell ref="AM10:AM11"/>
    <mergeCell ref="AN10:AN11"/>
    <mergeCell ref="AO10:AO11"/>
    <mergeCell ref="AD10:AD11"/>
    <mergeCell ref="AE10:AE11"/>
    <mergeCell ref="AF10:AF11"/>
    <mergeCell ref="AG10:AG11"/>
    <mergeCell ref="AH10:AH11"/>
    <mergeCell ref="AI10:AI11"/>
    <mergeCell ref="X10:X11"/>
    <mergeCell ref="Y10:Y11"/>
    <mergeCell ref="Z10:Z11"/>
    <mergeCell ref="AA10:AA11"/>
    <mergeCell ref="AB10:AB11"/>
    <mergeCell ref="AC10:AC11"/>
    <mergeCell ref="AV6:AV7"/>
    <mergeCell ref="AW6:AW7"/>
    <mergeCell ref="AX6:AX7"/>
    <mergeCell ref="AY6:AY7"/>
    <mergeCell ref="S10:S11"/>
    <mergeCell ref="T10:T11"/>
    <mergeCell ref="U10:U11"/>
    <mergeCell ref="V10:V11"/>
    <mergeCell ref="W10:W11"/>
    <mergeCell ref="AP6:AP7"/>
    <mergeCell ref="AQ6:AQ7"/>
    <mergeCell ref="AR6:AR7"/>
    <mergeCell ref="AS6:AS7"/>
    <mergeCell ref="AT6:AT7"/>
    <mergeCell ref="AU6:AU7"/>
    <mergeCell ref="AJ6:AJ7"/>
    <mergeCell ref="AK6:AK7"/>
    <mergeCell ref="AL6:AL7"/>
    <mergeCell ref="AM6:AM7"/>
    <mergeCell ref="AN6:AN7"/>
    <mergeCell ref="AO6:AO7"/>
    <mergeCell ref="AD6:AD7"/>
    <mergeCell ref="AE6:AE7"/>
    <mergeCell ref="AF6:AF7"/>
    <mergeCell ref="AG6:AG7"/>
    <mergeCell ref="AH6:AH7"/>
    <mergeCell ref="AI6:AI7"/>
    <mergeCell ref="X6:X7"/>
    <mergeCell ref="Y6:Y7"/>
    <mergeCell ref="Z6:Z7"/>
    <mergeCell ref="AA6:AA7"/>
    <mergeCell ref="AB6:AB7"/>
    <mergeCell ref="AC6:AC7"/>
    <mergeCell ref="R6:R7"/>
    <mergeCell ref="S6:S7"/>
    <mergeCell ref="T6:T7"/>
    <mergeCell ref="U6:U7"/>
    <mergeCell ref="V6:V7"/>
    <mergeCell ref="W6:W7"/>
    <mergeCell ref="L6:L7"/>
    <mergeCell ref="M6:M7"/>
    <mergeCell ref="N6:N7"/>
    <mergeCell ref="O6:O7"/>
    <mergeCell ref="P6:P7"/>
    <mergeCell ref="Q6:Q7"/>
    <mergeCell ref="B6:B7"/>
    <mergeCell ref="D6:D7"/>
    <mergeCell ref="E6:E7"/>
    <mergeCell ref="F6:F7"/>
    <mergeCell ref="G6:G7"/>
    <mergeCell ref="H6:H7"/>
    <mergeCell ref="I6:I7"/>
    <mergeCell ref="J6:J7"/>
    <mergeCell ref="K6:K7"/>
    <mergeCell ref="B1:B3"/>
    <mergeCell ref="C1:AN3"/>
    <mergeCell ref="AO1:AY1"/>
    <mergeCell ref="AO2:AY2"/>
    <mergeCell ref="AO3:AY3"/>
    <mergeCell ref="D5:G5"/>
    <mergeCell ref="H5:K5"/>
    <mergeCell ref="L5:O5"/>
    <mergeCell ref="P5:S5"/>
    <mergeCell ref="T5:W5"/>
    <mergeCell ref="AV5:AY5"/>
    <mergeCell ref="X5:AA5"/>
    <mergeCell ref="AB5:AE5"/>
    <mergeCell ref="AF5:AI5"/>
    <mergeCell ref="AJ5:AM5"/>
    <mergeCell ref="AN5:AQ5"/>
    <mergeCell ref="AR5:AU5"/>
  </mergeCells>
  <pageMargins left="0.70866141732283472" right="0.70866141732283472" top="0.74803149606299213" bottom="0.74803149606299213" header="0.31496062992125984" footer="0.31496062992125984"/>
  <pageSetup paperSize="5" scale="45" orientation="landscape" horizontalDpi="0"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7"/>
  <sheetViews>
    <sheetView showGridLines="0" workbookViewId="0"/>
  </sheetViews>
  <sheetFormatPr baseColWidth="10" defaultRowHeight="15" x14ac:dyDescent="0.25"/>
  <cols>
    <col min="1" max="1" width="3.7109375" customWidth="1"/>
    <col min="2" max="2" width="49.42578125" customWidth="1"/>
  </cols>
  <sheetData>
    <row r="2" spans="2:5" ht="15.75" thickBot="1" x14ac:dyDescent="0.3"/>
    <row r="3" spans="2:5" ht="38.25" x14ac:dyDescent="0.25">
      <c r="B3" s="99" t="s">
        <v>417</v>
      </c>
      <c r="C3" s="99" t="s">
        <v>164</v>
      </c>
      <c r="D3" s="99" t="s">
        <v>165</v>
      </c>
      <c r="E3" s="181" t="s">
        <v>418</v>
      </c>
    </row>
    <row r="4" spans="2:5" ht="24.95" customHeight="1" x14ac:dyDescent="0.25">
      <c r="B4" s="100" t="s">
        <v>168</v>
      </c>
      <c r="C4" s="101" t="s">
        <v>169</v>
      </c>
      <c r="D4" s="182">
        <v>3</v>
      </c>
      <c r="E4" s="15"/>
    </row>
    <row r="5" spans="2:5" ht="24.95" customHeight="1" x14ac:dyDescent="0.25">
      <c r="B5" s="100" t="s">
        <v>170</v>
      </c>
      <c r="C5" s="101" t="s">
        <v>169</v>
      </c>
      <c r="D5" s="182">
        <v>3</v>
      </c>
      <c r="E5" s="15"/>
    </row>
    <row r="6" spans="2:5" ht="24.95" customHeight="1" x14ac:dyDescent="0.25">
      <c r="B6" s="100" t="s">
        <v>171</v>
      </c>
      <c r="C6" s="101" t="s">
        <v>169</v>
      </c>
      <c r="D6" s="182">
        <v>15</v>
      </c>
      <c r="E6" s="15"/>
    </row>
    <row r="7" spans="2:5" ht="24.95" customHeight="1" x14ac:dyDescent="0.25">
      <c r="B7" s="100" t="s">
        <v>172</v>
      </c>
      <c r="C7" s="101" t="s">
        <v>169</v>
      </c>
      <c r="D7" s="182">
        <v>3</v>
      </c>
      <c r="E7" s="15"/>
    </row>
    <row r="8" spans="2:5" ht="24.95" customHeight="1" x14ac:dyDescent="0.25">
      <c r="B8" s="100" t="s">
        <v>173</v>
      </c>
      <c r="C8" s="101" t="s">
        <v>169</v>
      </c>
      <c r="D8" s="183">
        <v>30</v>
      </c>
      <c r="E8" s="15"/>
    </row>
    <row r="9" spans="2:5" ht="24.95" customHeight="1" x14ac:dyDescent="0.25">
      <c r="B9" s="100" t="s">
        <v>174</v>
      </c>
      <c r="C9" s="101" t="s">
        <v>169</v>
      </c>
      <c r="D9" s="183">
        <v>90</v>
      </c>
      <c r="E9" s="15"/>
    </row>
    <row r="10" spans="2:5" ht="24.95" customHeight="1" x14ac:dyDescent="0.25">
      <c r="B10" s="100" t="s">
        <v>175</v>
      </c>
      <c r="C10" s="101" t="s">
        <v>169</v>
      </c>
      <c r="D10" s="183">
        <v>85</v>
      </c>
      <c r="E10" s="15"/>
    </row>
    <row r="11" spans="2:5" ht="24.95" customHeight="1" x14ac:dyDescent="0.25">
      <c r="B11" s="100" t="s">
        <v>176</v>
      </c>
      <c r="C11" s="101" t="s">
        <v>177</v>
      </c>
      <c r="D11" s="183">
        <v>90</v>
      </c>
      <c r="E11" s="15"/>
    </row>
    <row r="12" spans="2:5" ht="24.95" customHeight="1" x14ac:dyDescent="0.25">
      <c r="B12" s="100" t="s">
        <v>178</v>
      </c>
      <c r="C12" s="101" t="s">
        <v>177</v>
      </c>
      <c r="D12" s="183">
        <v>80</v>
      </c>
      <c r="E12" s="15"/>
    </row>
    <row r="13" spans="2:5" ht="24.95" customHeight="1" x14ac:dyDescent="0.25">
      <c r="B13" s="100" t="s">
        <v>419</v>
      </c>
      <c r="C13" s="101" t="s">
        <v>177</v>
      </c>
      <c r="D13" s="184">
        <v>100</v>
      </c>
      <c r="E13" s="15"/>
    </row>
    <row r="14" spans="2:5" ht="24.95" customHeight="1" x14ac:dyDescent="0.25">
      <c r="B14" s="100" t="s">
        <v>181</v>
      </c>
      <c r="C14" s="101" t="s">
        <v>177</v>
      </c>
      <c r="D14" s="146" t="s">
        <v>420</v>
      </c>
      <c r="E14" s="15"/>
    </row>
    <row r="15" spans="2:5" ht="32.25" customHeight="1" x14ac:dyDescent="0.25">
      <c r="B15" s="102" t="s">
        <v>182</v>
      </c>
      <c r="C15" s="101" t="s">
        <v>177</v>
      </c>
      <c r="D15" s="146" t="s">
        <v>420</v>
      </c>
      <c r="E15" s="15"/>
    </row>
    <row r="16" spans="2:5" ht="24.95" customHeight="1" x14ac:dyDescent="0.25">
      <c r="B16" s="102" t="s">
        <v>421</v>
      </c>
      <c r="C16" s="101" t="s">
        <v>177</v>
      </c>
      <c r="D16" s="146" t="s">
        <v>420</v>
      </c>
      <c r="E16" s="15"/>
    </row>
    <row r="17" spans="2:5" ht="24.95" customHeight="1" x14ac:dyDescent="0.25">
      <c r="B17" s="100" t="s">
        <v>183</v>
      </c>
      <c r="C17" s="101" t="s">
        <v>177</v>
      </c>
      <c r="D17" s="185">
        <v>1</v>
      </c>
      <c r="E17" s="15"/>
    </row>
    <row r="18" spans="2:5" ht="24.95" customHeight="1" x14ac:dyDescent="0.25">
      <c r="B18" s="102" t="s">
        <v>184</v>
      </c>
      <c r="C18" s="101" t="s">
        <v>177</v>
      </c>
      <c r="D18" s="185">
        <v>1</v>
      </c>
      <c r="E18" s="15"/>
    </row>
    <row r="19" spans="2:5" ht="24.95" customHeight="1" x14ac:dyDescent="0.25">
      <c r="B19" s="102" t="s">
        <v>186</v>
      </c>
      <c r="C19" s="101" t="s">
        <v>177</v>
      </c>
      <c r="D19" s="185">
        <v>0.8</v>
      </c>
      <c r="E19" s="15"/>
    </row>
    <row r="20" spans="2:5" ht="24.95" customHeight="1" x14ac:dyDescent="0.25">
      <c r="B20" s="102" t="s">
        <v>187</v>
      </c>
      <c r="C20" s="101" t="s">
        <v>177</v>
      </c>
      <c r="D20" s="185">
        <v>0.8</v>
      </c>
      <c r="E20" s="15"/>
    </row>
    <row r="21" spans="2:5" ht="24.95" customHeight="1" x14ac:dyDescent="0.25">
      <c r="B21" s="102" t="s">
        <v>188</v>
      </c>
      <c r="C21" s="101" t="s">
        <v>177</v>
      </c>
      <c r="D21" s="185">
        <v>0.8</v>
      </c>
      <c r="E21" s="15"/>
    </row>
    <row r="22" spans="2:5" ht="24.95" customHeight="1" x14ac:dyDescent="0.25">
      <c r="B22" s="102" t="s">
        <v>189</v>
      </c>
      <c r="C22" s="101" t="s">
        <v>177</v>
      </c>
      <c r="D22" s="185">
        <v>0.8</v>
      </c>
      <c r="E22" s="15"/>
    </row>
    <row r="23" spans="2:5" ht="24.95" customHeight="1" x14ac:dyDescent="0.25">
      <c r="B23" s="102" t="s">
        <v>190</v>
      </c>
      <c r="C23" s="101" t="s">
        <v>177</v>
      </c>
      <c r="D23" s="185">
        <v>0.8</v>
      </c>
      <c r="E23" s="15"/>
    </row>
    <row r="24" spans="2:5" ht="24.95" customHeight="1" x14ac:dyDescent="0.25">
      <c r="B24" s="102" t="s">
        <v>191</v>
      </c>
      <c r="C24" s="101" t="s">
        <v>192</v>
      </c>
      <c r="D24" s="186" t="s">
        <v>420</v>
      </c>
      <c r="E24" s="15"/>
    </row>
    <row r="25" spans="2:5" ht="24.95" customHeight="1" x14ac:dyDescent="0.25">
      <c r="B25" s="102" t="s">
        <v>193</v>
      </c>
      <c r="C25" s="101" t="s">
        <v>192</v>
      </c>
      <c r="D25" s="186" t="s">
        <v>420</v>
      </c>
      <c r="E25" s="15"/>
    </row>
    <row r="26" spans="2:5" ht="24.95" customHeight="1" x14ac:dyDescent="0.25">
      <c r="B26" s="102" t="s">
        <v>194</v>
      </c>
      <c r="C26" s="101" t="s">
        <v>192</v>
      </c>
      <c r="D26" s="186" t="s">
        <v>420</v>
      </c>
      <c r="E26" s="15"/>
    </row>
    <row r="27" spans="2:5" ht="24.95" customHeight="1" x14ac:dyDescent="0.25">
      <c r="B27" s="102" t="s">
        <v>195</v>
      </c>
      <c r="C27" s="101" t="s">
        <v>192</v>
      </c>
      <c r="D27" s="186" t="s">
        <v>420</v>
      </c>
      <c r="E27" s="15"/>
    </row>
    <row r="28" spans="2:5" ht="24.95" customHeight="1" x14ac:dyDescent="0.25">
      <c r="B28" s="102" t="s">
        <v>196</v>
      </c>
      <c r="C28" s="101" t="s">
        <v>192</v>
      </c>
      <c r="D28" s="186" t="s">
        <v>420</v>
      </c>
      <c r="E28" s="15"/>
    </row>
    <row r="29" spans="2:5" ht="24.95" customHeight="1" x14ac:dyDescent="0.25">
      <c r="B29" s="102" t="s">
        <v>197</v>
      </c>
      <c r="C29" s="101" t="s">
        <v>192</v>
      </c>
      <c r="D29" s="186" t="s">
        <v>422</v>
      </c>
      <c r="E29" s="15"/>
    </row>
    <row r="30" spans="2:5" ht="24.95" customHeight="1" x14ac:dyDescent="0.25">
      <c r="B30" s="102" t="s">
        <v>198</v>
      </c>
      <c r="C30" s="101" t="s">
        <v>192</v>
      </c>
      <c r="D30" s="186" t="s">
        <v>422</v>
      </c>
      <c r="E30" s="15"/>
    </row>
    <row r="31" spans="2:5" ht="24.95" customHeight="1" x14ac:dyDescent="0.25">
      <c r="B31" s="102" t="s">
        <v>199</v>
      </c>
      <c r="C31" s="101" t="s">
        <v>192</v>
      </c>
      <c r="D31" s="186" t="s">
        <v>420</v>
      </c>
      <c r="E31" s="15"/>
    </row>
    <row r="32" spans="2:5" ht="24.95" customHeight="1" x14ac:dyDescent="0.25">
      <c r="B32" s="102" t="s">
        <v>200</v>
      </c>
      <c r="C32" s="101" t="s">
        <v>192</v>
      </c>
      <c r="D32" s="186" t="s">
        <v>420</v>
      </c>
      <c r="E32" s="15"/>
    </row>
    <row r="33" spans="2:5" ht="24.95" customHeight="1" x14ac:dyDescent="0.25">
      <c r="B33" s="102" t="s">
        <v>201</v>
      </c>
      <c r="C33" s="101" t="s">
        <v>192</v>
      </c>
      <c r="D33" s="186" t="s">
        <v>420</v>
      </c>
      <c r="E33" s="15"/>
    </row>
    <row r="36" spans="2:5" ht="25.5" x14ac:dyDescent="0.25">
      <c r="B36" s="187" t="s">
        <v>423</v>
      </c>
      <c r="C36" s="188" t="s">
        <v>424</v>
      </c>
      <c r="D36" s="189">
        <v>0.9</v>
      </c>
      <c r="E36" s="15"/>
    </row>
    <row r="37" spans="2:5" ht="28.5" customHeight="1" x14ac:dyDescent="0.25">
      <c r="B37" s="187" t="s">
        <v>425</v>
      </c>
      <c r="C37" s="188" t="s">
        <v>424</v>
      </c>
      <c r="D37" s="189">
        <v>0.9</v>
      </c>
      <c r="E37" s="15"/>
    </row>
  </sheetData>
  <sheetProtection algorithmName="SHA-512" hashValue="LRWGEFx5NQmvwJzZXjp72Hkh4WKJAzKx5HEYLcN+4aYld46BpvD+VudZLbISfhNsKXNyN1VNgTF3IjQ/PYxPJA==" saltValue="7r92u2EZNjfbn8osuEPQEQ==" spinCount="100000" sheet="1" objects="1" scenarios="1" selectLockedCells="1" selectUnlockedCells="1"/>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workbookViewId="0">
      <selection activeCell="O5" sqref="O5"/>
    </sheetView>
  </sheetViews>
  <sheetFormatPr baseColWidth="10" defaultRowHeight="15" x14ac:dyDescent="0.25"/>
  <cols>
    <col min="1" max="1" width="11.42578125" style="381"/>
    <col min="2" max="2" width="9.140625" style="381" customWidth="1"/>
    <col min="3" max="3" width="10.140625" style="381" customWidth="1"/>
    <col min="4" max="4" width="26.5703125" style="381" customWidth="1"/>
    <col min="5" max="9" width="11.42578125" style="381"/>
    <col min="10" max="10" width="15.140625" style="381" customWidth="1"/>
    <col min="11" max="16384" width="11.42578125" style="381"/>
  </cols>
  <sheetData>
    <row r="2" spans="2:10" ht="15.75" x14ac:dyDescent="0.25">
      <c r="B2" s="699" t="s">
        <v>139</v>
      </c>
      <c r="C2" s="699"/>
      <c r="D2" s="699"/>
      <c r="E2" s="699"/>
      <c r="F2" s="699"/>
      <c r="G2" s="699"/>
      <c r="H2" s="699"/>
      <c r="I2" s="699"/>
      <c r="J2" s="699"/>
    </row>
    <row r="3" spans="2:10" ht="16.5" thickBot="1" x14ac:dyDescent="0.3">
      <c r="D3" s="382"/>
    </row>
    <row r="4" spans="2:10" ht="45.75" thickBot="1" x14ac:dyDescent="0.3">
      <c r="D4" s="383" t="s">
        <v>140</v>
      </c>
      <c r="E4" s="384" t="s">
        <v>141</v>
      </c>
      <c r="F4" s="384" t="s">
        <v>142</v>
      </c>
      <c r="G4" s="384" t="s">
        <v>143</v>
      </c>
      <c r="H4" s="384" t="s">
        <v>144</v>
      </c>
      <c r="I4" s="384" t="s">
        <v>145</v>
      </c>
      <c r="J4" s="384" t="s">
        <v>832</v>
      </c>
    </row>
    <row r="5" spans="2:10" x14ac:dyDescent="0.25">
      <c r="D5" s="700" t="s">
        <v>146</v>
      </c>
      <c r="E5" s="385"/>
      <c r="F5" s="385"/>
      <c r="G5" s="703" t="s">
        <v>147</v>
      </c>
      <c r="H5" s="703" t="s">
        <v>147</v>
      </c>
      <c r="I5" s="703" t="s">
        <v>147</v>
      </c>
      <c r="J5" s="703"/>
    </row>
    <row r="6" spans="2:10" ht="28.5" x14ac:dyDescent="0.25">
      <c r="D6" s="701"/>
      <c r="E6" s="385" t="s">
        <v>147</v>
      </c>
      <c r="F6" s="385" t="s">
        <v>148</v>
      </c>
      <c r="G6" s="704"/>
      <c r="H6" s="704"/>
      <c r="I6" s="704"/>
      <c r="J6" s="704"/>
    </row>
    <row r="7" spans="2:10" ht="15.75" thickBot="1" x14ac:dyDescent="0.3">
      <c r="D7" s="702"/>
      <c r="E7" s="386"/>
      <c r="F7" s="386"/>
      <c r="G7" s="705"/>
      <c r="H7" s="705"/>
      <c r="I7" s="705"/>
      <c r="J7" s="705"/>
    </row>
    <row r="8" spans="2:10" ht="45.75" thickBot="1" x14ac:dyDescent="0.3">
      <c r="D8" s="387" t="s">
        <v>150</v>
      </c>
      <c r="E8" s="388" t="s">
        <v>151</v>
      </c>
      <c r="F8" s="388">
        <v>0</v>
      </c>
      <c r="G8" s="388" t="s">
        <v>151</v>
      </c>
      <c r="H8" s="388">
        <v>1.84</v>
      </c>
      <c r="I8" s="388">
        <v>2.6</v>
      </c>
      <c r="J8" s="388" t="s">
        <v>152</v>
      </c>
    </row>
    <row r="9" spans="2:10" x14ac:dyDescent="0.25">
      <c r="D9" s="389"/>
    </row>
    <row r="10" spans="2:10" ht="15.75" x14ac:dyDescent="0.25">
      <c r="B10" s="699" t="s">
        <v>153</v>
      </c>
      <c r="C10" s="699"/>
      <c r="D10" s="699"/>
      <c r="E10" s="699"/>
      <c r="F10" s="699"/>
      <c r="G10" s="699"/>
      <c r="H10" s="699"/>
      <c r="I10" s="699"/>
      <c r="J10" s="699"/>
    </row>
    <row r="11" spans="2:10" ht="16.5" thickBot="1" x14ac:dyDescent="0.3">
      <c r="D11" s="382"/>
    </row>
    <row r="12" spans="2:10" ht="15.75" thickBot="1" x14ac:dyDescent="0.3">
      <c r="D12" s="383" t="s">
        <v>154</v>
      </c>
      <c r="E12" s="384">
        <v>2017</v>
      </c>
      <c r="F12" s="384">
        <v>2018</v>
      </c>
      <c r="G12" s="384">
        <v>2019</v>
      </c>
      <c r="H12" s="384">
        <v>2020</v>
      </c>
      <c r="I12" s="390"/>
    </row>
    <row r="13" spans="2:10" ht="15.75" thickBot="1" x14ac:dyDescent="0.3">
      <c r="D13" s="387" t="s">
        <v>155</v>
      </c>
      <c r="E13" s="391" t="s">
        <v>151</v>
      </c>
      <c r="F13" s="391" t="s">
        <v>156</v>
      </c>
      <c r="G13" s="391" t="s">
        <v>157</v>
      </c>
      <c r="H13" s="391" t="s">
        <v>158</v>
      </c>
      <c r="I13" s="392"/>
    </row>
    <row r="14" spans="2:10" ht="15.75" thickBot="1" x14ac:dyDescent="0.3">
      <c r="D14" s="387" t="s">
        <v>159</v>
      </c>
      <c r="E14" s="391" t="s">
        <v>151</v>
      </c>
      <c r="F14" s="391" t="s">
        <v>160</v>
      </c>
      <c r="G14" s="391">
        <v>1.55</v>
      </c>
      <c r="H14" s="391"/>
      <c r="I14" s="392"/>
    </row>
    <row r="15" spans="2:10" x14ac:dyDescent="0.25">
      <c r="D15" s="389"/>
    </row>
  </sheetData>
  <mergeCells count="7">
    <mergeCell ref="B10:J10"/>
    <mergeCell ref="B2:J2"/>
    <mergeCell ref="D5:D7"/>
    <mergeCell ref="G5:G7"/>
    <mergeCell ref="H5:H7"/>
    <mergeCell ref="I5:I7"/>
    <mergeCell ref="J5:J7"/>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election sqref="A1:A3"/>
    </sheetView>
  </sheetViews>
  <sheetFormatPr baseColWidth="10" defaultRowHeight="15" x14ac:dyDescent="0.25"/>
  <cols>
    <col min="1" max="1" width="22.85546875" style="46" customWidth="1"/>
    <col min="2" max="4" width="11.42578125" style="46"/>
    <col min="5" max="5" width="14.140625" style="46" customWidth="1"/>
    <col min="6" max="16384" width="11.42578125" style="46"/>
  </cols>
  <sheetData>
    <row r="1" spans="1:8" x14ac:dyDescent="0.25">
      <c r="A1" s="679"/>
      <c r="B1" s="681" t="s">
        <v>426</v>
      </c>
      <c r="C1" s="682"/>
      <c r="D1" s="682"/>
      <c r="E1" s="682"/>
      <c r="F1" s="683"/>
      <c r="G1" s="687" t="s">
        <v>427</v>
      </c>
      <c r="H1" s="687"/>
    </row>
    <row r="2" spans="1:8" x14ac:dyDescent="0.25">
      <c r="A2" s="679"/>
      <c r="B2" s="447"/>
      <c r="C2" s="400"/>
      <c r="D2" s="400"/>
      <c r="E2" s="400"/>
      <c r="F2" s="448"/>
      <c r="G2" s="687" t="s">
        <v>428</v>
      </c>
      <c r="H2" s="687"/>
    </row>
    <row r="3" spans="1:8" x14ac:dyDescent="0.25">
      <c r="A3" s="680"/>
      <c r="B3" s="684"/>
      <c r="C3" s="685"/>
      <c r="D3" s="685"/>
      <c r="E3" s="685"/>
      <c r="F3" s="686"/>
      <c r="G3" s="687" t="s">
        <v>429</v>
      </c>
      <c r="H3" s="687"/>
    </row>
    <row r="4" spans="1:8" x14ac:dyDescent="0.25">
      <c r="A4" s="678" t="s">
        <v>230</v>
      </c>
      <c r="B4" s="678"/>
      <c r="C4" s="678"/>
      <c r="D4" s="678"/>
      <c r="E4" s="678"/>
      <c r="F4" s="678"/>
      <c r="G4" s="678"/>
      <c r="H4" s="678"/>
    </row>
    <row r="5" spans="1:8" ht="63" customHeight="1" x14ac:dyDescent="0.25">
      <c r="A5" s="672" t="s">
        <v>430</v>
      </c>
      <c r="B5" s="672"/>
      <c r="C5" s="672"/>
      <c r="D5" s="673" t="s">
        <v>431</v>
      </c>
      <c r="E5" s="674"/>
      <c r="F5" s="675" t="s">
        <v>432</v>
      </c>
      <c r="G5" s="676"/>
      <c r="H5" s="677"/>
    </row>
    <row r="6" spans="1:8" ht="108" customHeight="1" x14ac:dyDescent="0.25">
      <c r="A6" s="666" t="s">
        <v>433</v>
      </c>
      <c r="B6" s="666"/>
      <c r="C6" s="666"/>
      <c r="D6" s="667" t="s">
        <v>434</v>
      </c>
      <c r="E6" s="668"/>
      <c r="F6" s="669" t="s">
        <v>435</v>
      </c>
      <c r="G6" s="670"/>
      <c r="H6" s="671"/>
    </row>
    <row r="7" spans="1:8" ht="90.75" customHeight="1" x14ac:dyDescent="0.25">
      <c r="A7" s="666" t="s">
        <v>436</v>
      </c>
      <c r="B7" s="666"/>
      <c r="C7" s="666"/>
      <c r="D7" s="667" t="s">
        <v>437</v>
      </c>
      <c r="E7" s="668"/>
      <c r="F7" s="669" t="s">
        <v>438</v>
      </c>
      <c r="G7" s="670"/>
      <c r="H7" s="671"/>
    </row>
    <row r="8" spans="1:8" ht="96" customHeight="1" x14ac:dyDescent="0.25">
      <c r="A8" s="666" t="s">
        <v>439</v>
      </c>
      <c r="B8" s="666"/>
      <c r="C8" s="666"/>
      <c r="D8" s="667" t="s">
        <v>440</v>
      </c>
      <c r="E8" s="668"/>
      <c r="F8" s="669" t="s">
        <v>441</v>
      </c>
      <c r="G8" s="670"/>
      <c r="H8" s="671"/>
    </row>
  </sheetData>
  <mergeCells count="18">
    <mergeCell ref="A4:H4"/>
    <mergeCell ref="A1:A3"/>
    <mergeCell ref="B1:F3"/>
    <mergeCell ref="G1:H1"/>
    <mergeCell ref="G2:H2"/>
    <mergeCell ref="G3:H3"/>
    <mergeCell ref="A5:C5"/>
    <mergeCell ref="D5:E5"/>
    <mergeCell ref="F5:H5"/>
    <mergeCell ref="A6:C6"/>
    <mergeCell ref="D6:E6"/>
    <mergeCell ref="F6:H6"/>
    <mergeCell ref="A7:C7"/>
    <mergeCell ref="D7:E7"/>
    <mergeCell ref="F7:H7"/>
    <mergeCell ref="A8:C8"/>
    <mergeCell ref="D8:E8"/>
    <mergeCell ref="F8:H8"/>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cols>
    <col min="1" max="16384" width="11.42578125" style="171"/>
  </cols>
  <sheetData/>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27"/>
  <sheetViews>
    <sheetView showGridLines="0" zoomScale="80" zoomScaleNormal="80" workbookViewId="0"/>
  </sheetViews>
  <sheetFormatPr baseColWidth="10" defaultRowHeight="15" x14ac:dyDescent="0.25"/>
  <cols>
    <col min="1" max="1" width="6.7109375" customWidth="1"/>
    <col min="2" max="2" width="16.85546875" customWidth="1"/>
    <col min="3" max="3" width="8.85546875" customWidth="1"/>
    <col min="4" max="4" width="8.5703125" customWidth="1"/>
    <col min="5" max="5" width="7.140625" customWidth="1"/>
    <col min="23" max="23" width="13.28515625" customWidth="1"/>
    <col min="24" max="24" width="12.140625" customWidth="1"/>
    <col min="25" max="25" width="13.5703125" customWidth="1"/>
    <col min="28" max="28" width="5.7109375" customWidth="1"/>
  </cols>
  <sheetData>
    <row r="2" spans="2:25" ht="60.75" customHeight="1" x14ac:dyDescent="0.25"/>
    <row r="3" spans="2:25" x14ac:dyDescent="0.25">
      <c r="B3" s="695" t="s">
        <v>97</v>
      </c>
      <c r="C3" s="695" t="s">
        <v>397</v>
      </c>
      <c r="D3" s="695" t="s">
        <v>398</v>
      </c>
      <c r="E3" s="696" t="s">
        <v>228</v>
      </c>
      <c r="F3" s="688" t="s">
        <v>442</v>
      </c>
      <c r="G3" s="688"/>
      <c r="H3" s="688"/>
      <c r="I3" s="688"/>
      <c r="J3" s="688" t="s">
        <v>443</v>
      </c>
      <c r="K3" s="688"/>
      <c r="L3" s="688"/>
      <c r="M3" s="688"/>
      <c r="N3" s="688" t="s">
        <v>444</v>
      </c>
      <c r="O3" s="688"/>
      <c r="P3" s="688"/>
      <c r="Q3" s="688"/>
      <c r="R3" s="688" t="s">
        <v>445</v>
      </c>
      <c r="S3" s="688"/>
      <c r="T3" s="688"/>
      <c r="U3" s="688"/>
      <c r="V3" s="688" t="s">
        <v>469</v>
      </c>
      <c r="W3" s="688"/>
      <c r="X3" s="688"/>
      <c r="Y3" s="688"/>
    </row>
    <row r="4" spans="2:25" x14ac:dyDescent="0.25">
      <c r="B4" s="695"/>
      <c r="C4" s="695"/>
      <c r="D4" s="695"/>
      <c r="E4" s="696"/>
      <c r="F4" s="190" t="s">
        <v>446</v>
      </c>
      <c r="G4" s="191" t="s">
        <v>447</v>
      </c>
      <c r="H4" s="192" t="s">
        <v>448</v>
      </c>
      <c r="I4" s="193" t="s">
        <v>449</v>
      </c>
      <c r="J4" s="190" t="s">
        <v>446</v>
      </c>
      <c r="K4" s="191" t="s">
        <v>447</v>
      </c>
      <c r="L4" s="192" t="s">
        <v>448</v>
      </c>
      <c r="M4" s="193" t="s">
        <v>449</v>
      </c>
      <c r="N4" s="190" t="s">
        <v>446</v>
      </c>
      <c r="O4" s="191" t="s">
        <v>447</v>
      </c>
      <c r="P4" s="192" t="s">
        <v>448</v>
      </c>
      <c r="Q4" s="193" t="s">
        <v>449</v>
      </c>
      <c r="R4" s="190" t="s">
        <v>446</v>
      </c>
      <c r="S4" s="191" t="s">
        <v>447</v>
      </c>
      <c r="T4" s="192" t="s">
        <v>448</v>
      </c>
      <c r="U4" s="193" t="s">
        <v>449</v>
      </c>
      <c r="V4" s="190" t="s">
        <v>446</v>
      </c>
      <c r="W4" s="191" t="s">
        <v>447</v>
      </c>
      <c r="X4" s="192" t="s">
        <v>448</v>
      </c>
      <c r="Y4" s="193" t="s">
        <v>449</v>
      </c>
    </row>
    <row r="5" spans="2:25" x14ac:dyDescent="0.25">
      <c r="B5" s="596" t="s">
        <v>100</v>
      </c>
      <c r="C5" s="194" t="s">
        <v>399</v>
      </c>
      <c r="D5" s="148">
        <v>8</v>
      </c>
      <c r="E5" s="596">
        <f>D16</f>
        <v>87</v>
      </c>
      <c r="F5" s="195"/>
      <c r="G5" s="195"/>
      <c r="H5" s="195"/>
      <c r="I5" s="195"/>
      <c r="J5" s="196"/>
      <c r="K5" s="196"/>
      <c r="L5" s="196"/>
      <c r="M5" s="196"/>
      <c r="N5" s="195"/>
      <c r="O5" s="195"/>
      <c r="P5" s="195"/>
      <c r="Q5" s="195"/>
      <c r="R5" s="196"/>
      <c r="S5" s="196"/>
      <c r="T5" s="196"/>
      <c r="U5" s="196"/>
      <c r="V5" s="689">
        <f>J27+N27+R27</f>
        <v>0</v>
      </c>
      <c r="W5" s="690">
        <v>10</v>
      </c>
      <c r="X5" s="691">
        <v>15</v>
      </c>
      <c r="Y5" s="692">
        <v>19</v>
      </c>
    </row>
    <row r="6" spans="2:25" x14ac:dyDescent="0.25">
      <c r="B6" s="596"/>
      <c r="C6" s="197" t="s">
        <v>400</v>
      </c>
      <c r="D6" s="147">
        <v>6</v>
      </c>
      <c r="E6" s="596"/>
      <c r="F6" s="195"/>
      <c r="G6" s="195"/>
      <c r="H6" s="195"/>
      <c r="I6" s="195"/>
      <c r="J6" s="196"/>
      <c r="K6" s="196"/>
      <c r="L6" s="196"/>
      <c r="M6" s="196"/>
      <c r="N6" s="195"/>
      <c r="O6" s="195"/>
      <c r="P6" s="195"/>
      <c r="Q6" s="195"/>
      <c r="R6" s="196"/>
      <c r="S6" s="196"/>
      <c r="T6" s="196"/>
      <c r="U6" s="196"/>
      <c r="V6" s="689"/>
      <c r="W6" s="690"/>
      <c r="X6" s="691"/>
      <c r="Y6" s="692"/>
    </row>
    <row r="7" spans="2:25" x14ac:dyDescent="0.25">
      <c r="B7" s="596"/>
      <c r="C7" s="197" t="s">
        <v>401</v>
      </c>
      <c r="D7" s="147">
        <v>18</v>
      </c>
      <c r="E7" s="596"/>
      <c r="F7" s="195"/>
      <c r="G7" s="195"/>
      <c r="H7" s="195"/>
      <c r="I7" s="195"/>
      <c r="J7" s="196"/>
      <c r="K7" s="196"/>
      <c r="L7" s="196"/>
      <c r="M7" s="196"/>
      <c r="N7" s="195"/>
      <c r="O7" s="195"/>
      <c r="P7" s="195"/>
      <c r="Q7" s="195"/>
      <c r="R7" s="196"/>
      <c r="S7" s="196"/>
      <c r="T7" s="196"/>
      <c r="U7" s="196"/>
      <c r="V7" s="689"/>
      <c r="W7" s="690"/>
      <c r="X7" s="691"/>
      <c r="Y7" s="692"/>
    </row>
    <row r="8" spans="2:25" x14ac:dyDescent="0.25">
      <c r="B8" s="596"/>
      <c r="C8" s="197" t="s">
        <v>402</v>
      </c>
      <c r="D8" s="147">
        <v>6</v>
      </c>
      <c r="E8" s="596"/>
      <c r="F8" s="195"/>
      <c r="G8" s="195"/>
      <c r="H8" s="195"/>
      <c r="I8" s="195"/>
      <c r="J8" s="196"/>
      <c r="K8" s="196"/>
      <c r="L8" s="196"/>
      <c r="M8" s="196"/>
      <c r="N8" s="195"/>
      <c r="O8" s="195"/>
      <c r="P8" s="195"/>
      <c r="Q8" s="195"/>
      <c r="R8" s="196"/>
      <c r="S8" s="196"/>
      <c r="T8" s="196"/>
      <c r="U8" s="196"/>
      <c r="V8" s="689"/>
      <c r="W8" s="690"/>
      <c r="X8" s="691"/>
      <c r="Y8" s="692"/>
    </row>
    <row r="9" spans="2:25" x14ac:dyDescent="0.25">
      <c r="B9" s="596"/>
      <c r="C9" s="197" t="s">
        <v>403</v>
      </c>
      <c r="D9" s="147">
        <v>4</v>
      </c>
      <c r="E9" s="596"/>
      <c r="F9" s="195"/>
      <c r="G9" s="195"/>
      <c r="H9" s="195"/>
      <c r="I9" s="195"/>
      <c r="J9" s="196"/>
      <c r="K9" s="196"/>
      <c r="L9" s="196"/>
      <c r="M9" s="196"/>
      <c r="N9" s="195"/>
      <c r="O9" s="195"/>
      <c r="P9" s="195"/>
      <c r="Q9" s="195"/>
      <c r="R9" s="196"/>
      <c r="S9" s="196"/>
      <c r="T9" s="196"/>
      <c r="U9" s="196"/>
      <c r="V9" s="689"/>
      <c r="W9" s="690"/>
      <c r="X9" s="691"/>
      <c r="Y9" s="692"/>
    </row>
    <row r="10" spans="2:25" x14ac:dyDescent="0.25">
      <c r="B10" s="596"/>
      <c r="C10" s="197" t="s">
        <v>404</v>
      </c>
      <c r="D10" s="147">
        <v>27</v>
      </c>
      <c r="E10" s="596"/>
      <c r="F10" s="195"/>
      <c r="G10" s="195"/>
      <c r="H10" s="195"/>
      <c r="I10" s="195"/>
      <c r="J10" s="196"/>
      <c r="K10" s="196"/>
      <c r="L10" s="196"/>
      <c r="M10" s="196"/>
      <c r="N10" s="195"/>
      <c r="O10" s="195"/>
      <c r="P10" s="195"/>
      <c r="Q10" s="195"/>
      <c r="R10" s="196"/>
      <c r="S10" s="196"/>
      <c r="T10" s="196"/>
      <c r="U10" s="196"/>
      <c r="V10" s="689"/>
      <c r="W10" s="690"/>
      <c r="X10" s="691"/>
      <c r="Y10" s="692"/>
    </row>
    <row r="11" spans="2:25" x14ac:dyDescent="0.25">
      <c r="B11" s="596"/>
      <c r="C11" s="197" t="s">
        <v>405</v>
      </c>
      <c r="D11" s="147">
        <v>1</v>
      </c>
      <c r="E11" s="596"/>
      <c r="F11" s="195"/>
      <c r="G11" s="195"/>
      <c r="H11" s="195"/>
      <c r="I11" s="195"/>
      <c r="J11" s="196"/>
      <c r="K11" s="196"/>
      <c r="L11" s="196"/>
      <c r="M11" s="196"/>
      <c r="N11" s="195"/>
      <c r="O11" s="195"/>
      <c r="P11" s="195"/>
      <c r="Q11" s="195"/>
      <c r="R11" s="196"/>
      <c r="S11" s="196"/>
      <c r="T11" s="196"/>
      <c r="U11" s="196"/>
      <c r="V11" s="689"/>
      <c r="W11" s="690"/>
      <c r="X11" s="691"/>
      <c r="Y11" s="692"/>
    </row>
    <row r="12" spans="2:25" x14ac:dyDescent="0.25">
      <c r="B12" s="596"/>
      <c r="C12" s="197" t="s">
        <v>403</v>
      </c>
      <c r="D12" s="147">
        <v>6</v>
      </c>
      <c r="E12" s="596"/>
      <c r="F12" s="195"/>
      <c r="G12" s="195"/>
      <c r="H12" s="195"/>
      <c r="I12" s="195"/>
      <c r="J12" s="196"/>
      <c r="K12" s="196"/>
      <c r="L12" s="196"/>
      <c r="M12" s="196"/>
      <c r="N12" s="195"/>
      <c r="O12" s="195"/>
      <c r="P12" s="195"/>
      <c r="Q12" s="195"/>
      <c r="R12" s="196"/>
      <c r="S12" s="196"/>
      <c r="T12" s="196"/>
      <c r="U12" s="196"/>
      <c r="V12" s="689"/>
      <c r="W12" s="690"/>
      <c r="X12" s="691"/>
      <c r="Y12" s="692"/>
    </row>
    <row r="13" spans="2:25" x14ac:dyDescent="0.25">
      <c r="B13" s="596"/>
      <c r="C13" s="197" t="s">
        <v>406</v>
      </c>
      <c r="D13" s="147">
        <v>1</v>
      </c>
      <c r="E13" s="596"/>
      <c r="F13" s="195"/>
      <c r="G13" s="195"/>
      <c r="H13" s="195"/>
      <c r="I13" s="195"/>
      <c r="J13" s="196"/>
      <c r="K13" s="196"/>
      <c r="L13" s="196"/>
      <c r="M13" s="196"/>
      <c r="N13" s="195"/>
      <c r="O13" s="195"/>
      <c r="P13" s="195"/>
      <c r="Q13" s="195"/>
      <c r="R13" s="196"/>
      <c r="S13" s="196"/>
      <c r="T13" s="196"/>
      <c r="U13" s="196"/>
      <c r="V13" s="689"/>
      <c r="W13" s="690"/>
      <c r="X13" s="691"/>
      <c r="Y13" s="692"/>
    </row>
    <row r="14" spans="2:25" x14ac:dyDescent="0.25">
      <c r="B14" s="596"/>
      <c r="C14" s="197" t="s">
        <v>407</v>
      </c>
      <c r="D14" s="147">
        <v>3</v>
      </c>
      <c r="E14" s="596"/>
      <c r="F14" s="195"/>
      <c r="G14" s="195"/>
      <c r="H14" s="195"/>
      <c r="I14" s="195"/>
      <c r="J14" s="196"/>
      <c r="K14" s="196"/>
      <c r="L14" s="196"/>
      <c r="M14" s="196"/>
      <c r="N14" s="195"/>
      <c r="O14" s="195"/>
      <c r="P14" s="195"/>
      <c r="Q14" s="195"/>
      <c r="R14" s="196"/>
      <c r="S14" s="196"/>
      <c r="T14" s="196"/>
      <c r="U14" s="196"/>
      <c r="V14" s="689"/>
      <c r="W14" s="690"/>
      <c r="X14" s="691"/>
      <c r="Y14" s="692"/>
    </row>
    <row r="15" spans="2:25" x14ac:dyDescent="0.25">
      <c r="B15" s="567"/>
      <c r="C15" s="197" t="s">
        <v>408</v>
      </c>
      <c r="D15" s="147">
        <v>7</v>
      </c>
      <c r="E15" s="596"/>
      <c r="F15" s="195"/>
      <c r="G15" s="195"/>
      <c r="H15" s="195"/>
      <c r="I15" s="195"/>
      <c r="J15" s="196"/>
      <c r="K15" s="196"/>
      <c r="L15" s="196"/>
      <c r="M15" s="196"/>
      <c r="N15" s="195"/>
      <c r="O15" s="195"/>
      <c r="P15" s="195"/>
      <c r="Q15" s="195"/>
      <c r="R15" s="196"/>
      <c r="S15" s="196"/>
      <c r="T15" s="196"/>
      <c r="U15" s="196"/>
      <c r="V15" s="689"/>
      <c r="W15" s="690"/>
      <c r="X15" s="691"/>
      <c r="Y15" s="692"/>
    </row>
    <row r="16" spans="2:25" x14ac:dyDescent="0.25">
      <c r="B16" s="198" t="s">
        <v>409</v>
      </c>
      <c r="C16" s="199"/>
      <c r="D16" s="198">
        <f>SUM(D5:D15)</f>
        <v>87</v>
      </c>
      <c r="E16" s="596"/>
      <c r="F16" s="200"/>
      <c r="G16" s="200"/>
      <c r="H16" s="200"/>
      <c r="I16" s="200"/>
      <c r="J16" s="200"/>
      <c r="K16" s="200"/>
      <c r="L16" s="200"/>
      <c r="M16" s="200"/>
      <c r="N16" s="200"/>
      <c r="O16" s="200"/>
      <c r="P16" s="200"/>
      <c r="Q16" s="200"/>
      <c r="R16" s="200"/>
      <c r="S16" s="200"/>
      <c r="T16" s="200"/>
      <c r="U16" s="200"/>
      <c r="V16" s="689"/>
      <c r="W16" s="690"/>
      <c r="X16" s="691"/>
      <c r="Y16" s="692"/>
    </row>
    <row r="17" spans="2:25" x14ac:dyDescent="0.25">
      <c r="D17" s="15"/>
      <c r="E17" s="567"/>
      <c r="F17" s="195"/>
      <c r="G17" s="195"/>
      <c r="H17" s="195"/>
      <c r="I17" s="195"/>
      <c r="J17" s="196"/>
      <c r="K17" s="196"/>
      <c r="L17" s="196"/>
      <c r="M17" s="196"/>
      <c r="N17" s="195"/>
      <c r="O17" s="195"/>
      <c r="P17" s="195"/>
      <c r="Q17" s="195"/>
      <c r="R17" s="196"/>
      <c r="S17" s="196"/>
      <c r="T17" s="196"/>
      <c r="U17" s="196"/>
      <c r="V17" s="689"/>
      <c r="W17" s="690"/>
      <c r="X17" s="691"/>
      <c r="Y17" s="692"/>
    </row>
    <row r="18" spans="2:25" x14ac:dyDescent="0.25">
      <c r="B18" s="198" t="s">
        <v>97</v>
      </c>
      <c r="C18" s="199" t="s">
        <v>397</v>
      </c>
      <c r="D18" s="198" t="s">
        <v>398</v>
      </c>
      <c r="E18" s="566">
        <f>D26</f>
        <v>101</v>
      </c>
      <c r="F18" s="195"/>
      <c r="G18" s="195"/>
      <c r="H18" s="195"/>
      <c r="I18" s="195"/>
      <c r="J18" s="196"/>
      <c r="K18" s="196"/>
      <c r="L18" s="196"/>
      <c r="M18" s="196"/>
      <c r="N18" s="195"/>
      <c r="O18" s="195"/>
      <c r="P18" s="195"/>
      <c r="Q18" s="195"/>
      <c r="R18" s="196"/>
      <c r="S18" s="196"/>
      <c r="T18" s="196"/>
      <c r="U18" s="196"/>
      <c r="V18" s="689"/>
      <c r="W18" s="690"/>
      <c r="X18" s="691"/>
      <c r="Y18" s="692"/>
    </row>
    <row r="19" spans="2:25" x14ac:dyDescent="0.25">
      <c r="B19" s="15" t="s">
        <v>124</v>
      </c>
      <c r="C19" s="201" t="s">
        <v>410</v>
      </c>
      <c r="D19" s="149">
        <v>13</v>
      </c>
      <c r="E19" s="596"/>
      <c r="F19" s="195"/>
      <c r="G19" s="195"/>
      <c r="H19" s="195"/>
      <c r="I19" s="195"/>
      <c r="J19" s="196"/>
      <c r="K19" s="196"/>
      <c r="L19" s="196"/>
      <c r="M19" s="196"/>
      <c r="N19" s="195"/>
      <c r="O19" s="195"/>
      <c r="P19" s="195"/>
      <c r="Q19" s="195"/>
      <c r="R19" s="196"/>
      <c r="S19" s="196"/>
      <c r="T19" s="196"/>
      <c r="U19" s="196"/>
      <c r="V19" s="689"/>
      <c r="W19" s="690"/>
      <c r="X19" s="691"/>
      <c r="Y19" s="692"/>
    </row>
    <row r="20" spans="2:25" x14ac:dyDescent="0.25">
      <c r="B20" s="15" t="s">
        <v>125</v>
      </c>
      <c r="C20" s="201" t="s">
        <v>411</v>
      </c>
      <c r="D20" s="149">
        <v>20</v>
      </c>
      <c r="E20" s="596"/>
      <c r="F20" s="195"/>
      <c r="G20" s="195"/>
      <c r="H20" s="195"/>
      <c r="I20" s="195"/>
      <c r="J20" s="196"/>
      <c r="K20" s="196"/>
      <c r="L20" s="196"/>
      <c r="M20" s="196"/>
      <c r="N20" s="195"/>
      <c r="O20" s="195"/>
      <c r="P20" s="195"/>
      <c r="Q20" s="195"/>
      <c r="R20" s="196"/>
      <c r="S20" s="196"/>
      <c r="T20" s="196"/>
      <c r="U20" s="196"/>
      <c r="V20" s="689"/>
      <c r="W20" s="690"/>
      <c r="X20" s="691"/>
      <c r="Y20" s="692"/>
    </row>
    <row r="21" spans="2:25" x14ac:dyDescent="0.25">
      <c r="B21" s="15" t="s">
        <v>126</v>
      </c>
      <c r="C21" s="201" t="s">
        <v>412</v>
      </c>
      <c r="D21" s="149">
        <v>13</v>
      </c>
      <c r="E21" s="596"/>
      <c r="F21" s="195"/>
      <c r="G21" s="195"/>
      <c r="H21" s="195"/>
      <c r="I21" s="195"/>
      <c r="J21" s="196"/>
      <c r="K21" s="196"/>
      <c r="L21" s="196"/>
      <c r="M21" s="196"/>
      <c r="N21" s="195"/>
      <c r="O21" s="195"/>
      <c r="P21" s="195"/>
      <c r="Q21" s="195"/>
      <c r="R21" s="196"/>
      <c r="S21" s="196"/>
      <c r="T21" s="196"/>
      <c r="U21" s="196"/>
      <c r="V21" s="689"/>
      <c r="W21" s="690"/>
      <c r="X21" s="691"/>
      <c r="Y21" s="692"/>
    </row>
    <row r="22" spans="2:25" x14ac:dyDescent="0.25">
      <c r="B22" s="15" t="s">
        <v>127</v>
      </c>
      <c r="C22" s="201" t="s">
        <v>413</v>
      </c>
      <c r="D22" s="149">
        <v>19</v>
      </c>
      <c r="E22" s="596"/>
      <c r="F22" s="195"/>
      <c r="G22" s="195"/>
      <c r="H22" s="195"/>
      <c r="I22" s="195"/>
      <c r="J22" s="196"/>
      <c r="K22" s="196"/>
      <c r="L22" s="196"/>
      <c r="M22" s="196"/>
      <c r="N22" s="195"/>
      <c r="O22" s="195"/>
      <c r="P22" s="195"/>
      <c r="Q22" s="195"/>
      <c r="R22" s="196"/>
      <c r="S22" s="196"/>
      <c r="T22" s="196"/>
      <c r="U22" s="196"/>
      <c r="V22" s="689"/>
      <c r="W22" s="690"/>
      <c r="X22" s="691"/>
      <c r="Y22" s="692"/>
    </row>
    <row r="23" spans="2:25" x14ac:dyDescent="0.25">
      <c r="B23" s="15" t="s">
        <v>128</v>
      </c>
      <c r="C23" s="201" t="s">
        <v>414</v>
      </c>
      <c r="D23" s="149">
        <v>12</v>
      </c>
      <c r="E23" s="596"/>
      <c r="F23" s="195"/>
      <c r="G23" s="195"/>
      <c r="H23" s="195"/>
      <c r="I23" s="195"/>
      <c r="J23" s="196"/>
      <c r="K23" s="196"/>
      <c r="L23" s="196"/>
      <c r="M23" s="196"/>
      <c r="N23" s="195"/>
      <c r="O23" s="195"/>
      <c r="P23" s="195"/>
      <c r="Q23" s="195"/>
      <c r="R23" s="196"/>
      <c r="S23" s="196"/>
      <c r="T23" s="196"/>
      <c r="U23" s="196"/>
      <c r="V23" s="689"/>
      <c r="W23" s="690"/>
      <c r="X23" s="691"/>
      <c r="Y23" s="692"/>
    </row>
    <row r="24" spans="2:25" x14ac:dyDescent="0.25">
      <c r="B24" s="15" t="s">
        <v>129</v>
      </c>
      <c r="C24" s="201" t="s">
        <v>415</v>
      </c>
      <c r="D24" s="149">
        <v>11</v>
      </c>
      <c r="E24" s="596"/>
      <c r="F24" s="195"/>
      <c r="G24" s="195"/>
      <c r="H24" s="195"/>
      <c r="I24" s="195"/>
      <c r="J24" s="196"/>
      <c r="K24" s="196"/>
      <c r="L24" s="196"/>
      <c r="M24" s="196"/>
      <c r="N24" s="195"/>
      <c r="O24" s="195"/>
      <c r="P24" s="195"/>
      <c r="Q24" s="195"/>
      <c r="R24" s="196"/>
      <c r="S24" s="196"/>
      <c r="T24" s="196"/>
      <c r="U24" s="196"/>
      <c r="V24" s="689"/>
      <c r="W24" s="690"/>
      <c r="X24" s="691"/>
      <c r="Y24" s="692"/>
    </row>
    <row r="25" spans="2:25" x14ac:dyDescent="0.25">
      <c r="B25" s="15" t="s">
        <v>130</v>
      </c>
      <c r="C25" s="201" t="s">
        <v>416</v>
      </c>
      <c r="D25" s="149">
        <v>13</v>
      </c>
      <c r="E25" s="596"/>
      <c r="F25" s="195"/>
      <c r="G25" s="195"/>
      <c r="H25" s="195"/>
      <c r="I25" s="195"/>
      <c r="J25" s="196"/>
      <c r="K25" s="196"/>
      <c r="L25" s="196"/>
      <c r="M25" s="196"/>
      <c r="N25" s="195"/>
      <c r="O25" s="195"/>
      <c r="P25" s="195"/>
      <c r="Q25" s="195"/>
      <c r="R25" s="196"/>
      <c r="S25" s="196"/>
      <c r="T25" s="196"/>
      <c r="U25" s="196"/>
      <c r="V25" s="689"/>
      <c r="W25" s="690"/>
      <c r="X25" s="691"/>
      <c r="Y25" s="692"/>
    </row>
    <row r="26" spans="2:25" x14ac:dyDescent="0.25">
      <c r="B26" s="202" t="s">
        <v>409</v>
      </c>
      <c r="C26" s="203"/>
      <c r="D26" s="198">
        <f>SUM(D19:D25)</f>
        <v>101</v>
      </c>
      <c r="E26" s="567"/>
      <c r="F26" s="200"/>
      <c r="G26" s="200"/>
      <c r="H26" s="200"/>
      <c r="I26" s="200"/>
      <c r="J26" s="200"/>
      <c r="K26" s="200"/>
      <c r="L26" s="200"/>
      <c r="M26" s="200"/>
      <c r="N26" s="200"/>
      <c r="O26" s="200"/>
      <c r="P26" s="200"/>
      <c r="Q26" s="200"/>
      <c r="R26" s="200"/>
      <c r="S26" s="200"/>
      <c r="T26" s="200"/>
      <c r="U26" s="200"/>
      <c r="V26" s="689"/>
      <c r="W26" s="690"/>
      <c r="X26" s="691"/>
      <c r="Y26" s="692"/>
    </row>
    <row r="27" spans="2:25" x14ac:dyDescent="0.25">
      <c r="B27" s="693" t="s">
        <v>228</v>
      </c>
      <c r="C27" s="694"/>
      <c r="D27" s="15"/>
      <c r="E27" s="15">
        <f>E5+E18</f>
        <v>188</v>
      </c>
      <c r="F27" s="195"/>
      <c r="G27" s="195"/>
      <c r="H27" s="195"/>
      <c r="I27" s="195"/>
      <c r="J27" s="196">
        <f>SUM(J5:J26)</f>
        <v>0</v>
      </c>
      <c r="K27" s="196">
        <f t="shared" ref="K27:Q27" si="0">SUM(K5:K26)</f>
        <v>0</v>
      </c>
      <c r="L27" s="196">
        <f t="shared" si="0"/>
        <v>0</v>
      </c>
      <c r="M27" s="196">
        <f t="shared" si="0"/>
        <v>0</v>
      </c>
      <c r="N27" s="196">
        <f t="shared" si="0"/>
        <v>0</v>
      </c>
      <c r="O27" s="196">
        <f>SUM(O5:O26)</f>
        <v>0</v>
      </c>
      <c r="P27" s="196">
        <f t="shared" si="0"/>
        <v>0</v>
      </c>
      <c r="Q27" s="196">
        <f t="shared" si="0"/>
        <v>0</v>
      </c>
      <c r="R27" s="196">
        <f>SUM(R5:R26)</f>
        <v>0</v>
      </c>
      <c r="S27" s="196">
        <f>SUM(S5:S26)</f>
        <v>0</v>
      </c>
      <c r="T27" s="196">
        <f>SUM(T5:T26)</f>
        <v>0</v>
      </c>
      <c r="U27" s="196">
        <f>SUM(U5:U26)</f>
        <v>0</v>
      </c>
      <c r="V27" s="689"/>
      <c r="W27" s="690"/>
      <c r="X27" s="691"/>
      <c r="Y27" s="692"/>
    </row>
  </sheetData>
  <mergeCells count="17">
    <mergeCell ref="B27:C27"/>
    <mergeCell ref="B3:B4"/>
    <mergeCell ref="C3:C4"/>
    <mergeCell ref="D3:D4"/>
    <mergeCell ref="E3:E4"/>
    <mergeCell ref="N3:Q3"/>
    <mergeCell ref="R3:U3"/>
    <mergeCell ref="B5:B15"/>
    <mergeCell ref="E5:E17"/>
    <mergeCell ref="E18:E26"/>
    <mergeCell ref="F3:I3"/>
    <mergeCell ref="J3:M3"/>
    <mergeCell ref="V3:Y3"/>
    <mergeCell ref="V5:V27"/>
    <mergeCell ref="W5:W27"/>
    <mergeCell ref="X5:X27"/>
    <mergeCell ref="Y5:Y27"/>
  </mergeCell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2"/>
  <sheetViews>
    <sheetView showGridLines="0" workbookViewId="0"/>
  </sheetViews>
  <sheetFormatPr baseColWidth="10" defaultRowHeight="15" x14ac:dyDescent="0.25"/>
  <cols>
    <col min="1" max="1" width="36" customWidth="1"/>
    <col min="2" max="2" width="26" customWidth="1"/>
    <col min="3" max="3" width="57.140625" customWidth="1"/>
    <col min="4" max="4" width="22.5703125" customWidth="1"/>
  </cols>
  <sheetData>
    <row r="2" spans="1:4" ht="49.5" customHeight="1" x14ac:dyDescent="0.25"/>
    <row r="3" spans="1:4" x14ac:dyDescent="0.25">
      <c r="A3" s="697"/>
      <c r="B3" s="698" t="s">
        <v>465</v>
      </c>
      <c r="C3" s="698"/>
      <c r="D3" s="698"/>
    </row>
    <row r="4" spans="1:4" x14ac:dyDescent="0.25">
      <c r="A4" s="697"/>
      <c r="B4" s="212" t="s">
        <v>466</v>
      </c>
      <c r="C4" s="212" t="s">
        <v>467</v>
      </c>
      <c r="D4" s="212" t="s">
        <v>468</v>
      </c>
    </row>
    <row r="5" spans="1:4" x14ac:dyDescent="0.25">
      <c r="A5" s="697"/>
      <c r="B5" s="15"/>
      <c r="C5" s="15"/>
      <c r="D5" s="15"/>
    </row>
    <row r="6" spans="1:4" x14ac:dyDescent="0.25">
      <c r="A6" s="697"/>
      <c r="B6" s="15"/>
      <c r="C6" s="15"/>
      <c r="D6" s="15"/>
    </row>
    <row r="7" spans="1:4" x14ac:dyDescent="0.25">
      <c r="A7" s="697"/>
      <c r="B7" s="15"/>
      <c r="C7" s="15"/>
      <c r="D7" s="15"/>
    </row>
    <row r="8" spans="1:4" x14ac:dyDescent="0.25">
      <c r="A8" s="697"/>
      <c r="B8" s="15"/>
      <c r="C8" s="5"/>
      <c r="D8" s="15"/>
    </row>
    <row r="9" spans="1:4" x14ac:dyDescent="0.25">
      <c r="A9" s="697"/>
      <c r="B9" s="15"/>
      <c r="C9" s="5"/>
      <c r="D9" s="15"/>
    </row>
    <row r="10" spans="1:4" x14ac:dyDescent="0.25">
      <c r="A10" s="697"/>
      <c r="B10" s="15"/>
      <c r="C10" s="15"/>
      <c r="D10" s="15"/>
    </row>
    <row r="11" spans="1:4" x14ac:dyDescent="0.25">
      <c r="A11" s="697"/>
      <c r="B11" s="15"/>
      <c r="C11" s="15"/>
      <c r="D11" s="15"/>
    </row>
    <row r="12" spans="1:4" x14ac:dyDescent="0.25">
      <c r="A12" s="697"/>
      <c r="B12" s="5"/>
      <c r="C12" s="5"/>
      <c r="D12" s="15"/>
    </row>
    <row r="13" spans="1:4" x14ac:dyDescent="0.25">
      <c r="A13" s="697"/>
      <c r="B13" s="5"/>
      <c r="C13" s="15"/>
      <c r="D13" s="15"/>
    </row>
    <row r="14" spans="1:4" x14ac:dyDescent="0.25">
      <c r="A14" s="697"/>
      <c r="B14" s="15"/>
      <c r="C14" s="15"/>
      <c r="D14" s="15"/>
    </row>
    <row r="15" spans="1:4" x14ac:dyDescent="0.25">
      <c r="A15" s="697"/>
      <c r="B15" s="15"/>
      <c r="C15" s="15"/>
      <c r="D15" s="15"/>
    </row>
    <row r="16" spans="1:4" x14ac:dyDescent="0.25">
      <c r="A16" s="697"/>
      <c r="B16" s="15"/>
      <c r="C16" s="15"/>
      <c r="D16" s="15"/>
    </row>
    <row r="17" spans="1:4" x14ac:dyDescent="0.25">
      <c r="A17" s="697"/>
      <c r="B17" s="15"/>
      <c r="C17" s="15"/>
      <c r="D17" s="15"/>
    </row>
    <row r="18" spans="1:4" x14ac:dyDescent="0.25">
      <c r="A18" s="697"/>
      <c r="B18" s="5"/>
      <c r="C18" s="15"/>
      <c r="D18" s="15"/>
    </row>
    <row r="19" spans="1:4" x14ac:dyDescent="0.25">
      <c r="A19" s="697"/>
      <c r="B19" s="15"/>
      <c r="C19" s="15"/>
      <c r="D19" s="15"/>
    </row>
    <row r="20" spans="1:4" x14ac:dyDescent="0.25">
      <c r="A20" s="697"/>
      <c r="B20" s="15"/>
      <c r="C20" s="15"/>
      <c r="D20" s="15"/>
    </row>
    <row r="21" spans="1:4" x14ac:dyDescent="0.25">
      <c r="A21" s="697"/>
      <c r="B21" s="15"/>
      <c r="C21" s="15"/>
      <c r="D21" s="15"/>
    </row>
    <row r="22" spans="1:4" x14ac:dyDescent="0.25">
      <c r="A22" s="697"/>
      <c r="B22" s="15"/>
      <c r="C22" s="15"/>
      <c r="D22" s="15"/>
    </row>
  </sheetData>
  <mergeCells count="2">
    <mergeCell ref="A3:A22"/>
    <mergeCell ref="B3:D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topLeftCell="A8" zoomScaleNormal="100" zoomScaleSheetLayoutView="80" workbookViewId="0">
      <selection activeCell="E21" sqref="E21:G21"/>
    </sheetView>
  </sheetViews>
  <sheetFormatPr baseColWidth="10" defaultRowHeight="15" x14ac:dyDescent="0.25"/>
  <cols>
    <col min="1" max="1" width="13.7109375" customWidth="1"/>
    <col min="2" max="2" width="14.28515625" customWidth="1"/>
    <col min="4" max="4" width="13.42578125" customWidth="1"/>
    <col min="7" max="7" width="36" customWidth="1"/>
  </cols>
  <sheetData>
    <row r="1" spans="1:7" ht="40.5" customHeight="1" x14ac:dyDescent="0.25">
      <c r="A1" s="473"/>
      <c r="B1" s="445" t="s">
        <v>77</v>
      </c>
      <c r="C1" s="397"/>
      <c r="D1" s="397"/>
      <c r="E1" s="397"/>
      <c r="F1" s="446"/>
      <c r="G1" s="53" t="s">
        <v>78</v>
      </c>
    </row>
    <row r="2" spans="1:7" x14ac:dyDescent="0.25">
      <c r="A2" s="474"/>
      <c r="B2" s="447"/>
      <c r="C2" s="400"/>
      <c r="D2" s="400"/>
      <c r="E2" s="400"/>
      <c r="F2" s="448"/>
      <c r="G2" s="54" t="s">
        <v>208</v>
      </c>
    </row>
    <row r="3" spans="1:7" ht="15" customHeight="1" thickBot="1" x14ac:dyDescent="0.3">
      <c r="A3" s="475"/>
      <c r="B3" s="449"/>
      <c r="C3" s="403"/>
      <c r="D3" s="403"/>
      <c r="E3" s="403"/>
      <c r="F3" s="450"/>
      <c r="G3" s="55" t="s">
        <v>207</v>
      </c>
    </row>
    <row r="4" spans="1:7" x14ac:dyDescent="0.25">
      <c r="A4" s="476" t="s">
        <v>79</v>
      </c>
      <c r="B4" s="476"/>
      <c r="C4" s="476"/>
      <c r="D4" s="476"/>
      <c r="E4" s="476"/>
      <c r="F4" s="476"/>
      <c r="G4" s="476"/>
    </row>
    <row r="5" spans="1:7" x14ac:dyDescent="0.25">
      <c r="A5" s="461" t="s">
        <v>80</v>
      </c>
      <c r="B5" s="461"/>
      <c r="C5" s="461"/>
      <c r="D5" s="461"/>
      <c r="E5" s="461"/>
      <c r="F5" s="461"/>
      <c r="G5" s="461"/>
    </row>
    <row r="6" spans="1:7" x14ac:dyDescent="0.25">
      <c r="A6" s="461" t="s">
        <v>81</v>
      </c>
      <c r="B6" s="461"/>
      <c r="C6" s="461"/>
      <c r="D6" s="461"/>
      <c r="E6" s="461"/>
      <c r="F6" s="461"/>
      <c r="G6" s="461"/>
    </row>
    <row r="7" spans="1:7" ht="15.75" thickBot="1" x14ac:dyDescent="0.3">
      <c r="A7" s="46"/>
      <c r="B7" s="46"/>
      <c r="C7" s="46"/>
      <c r="D7" s="46"/>
      <c r="E7" s="46"/>
      <c r="F7" s="46"/>
      <c r="G7" s="46"/>
    </row>
    <row r="8" spans="1:7" ht="15" customHeight="1" x14ac:dyDescent="0.25">
      <c r="A8" s="427" t="s">
        <v>49</v>
      </c>
      <c r="B8" s="427" t="s">
        <v>50</v>
      </c>
      <c r="C8" s="462" t="s">
        <v>51</v>
      </c>
      <c r="D8" s="464"/>
      <c r="E8" s="462" t="s">
        <v>52</v>
      </c>
      <c r="F8" s="463"/>
      <c r="G8" s="464"/>
    </row>
    <row r="9" spans="1:7" ht="15.75" thickBot="1" x14ac:dyDescent="0.3">
      <c r="A9" s="428"/>
      <c r="B9" s="428"/>
      <c r="C9" s="465"/>
      <c r="D9" s="467"/>
      <c r="E9" s="465"/>
      <c r="F9" s="466"/>
      <c r="G9" s="467"/>
    </row>
    <row r="10" spans="1:7" ht="57.75" customHeight="1" thickBot="1" x14ac:dyDescent="0.3">
      <c r="A10" s="44" t="s">
        <v>21</v>
      </c>
      <c r="B10" s="45" t="s">
        <v>53</v>
      </c>
      <c r="C10" s="471" t="s">
        <v>54</v>
      </c>
      <c r="D10" s="472"/>
      <c r="E10" s="468" t="s">
        <v>55</v>
      </c>
      <c r="F10" s="469"/>
      <c r="G10" s="470"/>
    </row>
    <row r="11" spans="1:7" ht="72" customHeight="1" thickBot="1" x14ac:dyDescent="0.3">
      <c r="A11" s="47" t="s">
        <v>23</v>
      </c>
      <c r="B11" s="48" t="s">
        <v>56</v>
      </c>
      <c r="C11" s="434" t="s">
        <v>57</v>
      </c>
      <c r="D11" s="435"/>
      <c r="E11" s="441" t="s">
        <v>82</v>
      </c>
      <c r="F11" s="442"/>
      <c r="G11" s="443"/>
    </row>
    <row r="12" spans="1:7" ht="206.25" customHeight="1" thickBot="1" x14ac:dyDescent="0.3">
      <c r="A12" s="56" t="s">
        <v>24</v>
      </c>
      <c r="B12" s="57" t="s">
        <v>58</v>
      </c>
      <c r="C12" s="439" t="s">
        <v>59</v>
      </c>
      <c r="D12" s="440"/>
      <c r="E12" s="436" t="s">
        <v>83</v>
      </c>
      <c r="F12" s="437"/>
      <c r="G12" s="438"/>
    </row>
    <row r="13" spans="1:7" ht="35.25" customHeight="1" x14ac:dyDescent="0.25">
      <c r="A13" s="482" t="s">
        <v>28</v>
      </c>
      <c r="B13" s="485" t="s">
        <v>58</v>
      </c>
      <c r="C13" s="451" t="s">
        <v>60</v>
      </c>
      <c r="D13" s="452"/>
      <c r="E13" s="453" t="s">
        <v>61</v>
      </c>
      <c r="F13" s="454"/>
      <c r="G13" s="455"/>
    </row>
    <row r="14" spans="1:7" ht="38.25" customHeight="1" x14ac:dyDescent="0.25">
      <c r="A14" s="483"/>
      <c r="B14" s="486"/>
      <c r="C14" s="456" t="s">
        <v>62</v>
      </c>
      <c r="D14" s="457"/>
      <c r="E14" s="458" t="s">
        <v>84</v>
      </c>
      <c r="F14" s="459"/>
      <c r="G14" s="460"/>
    </row>
    <row r="15" spans="1:7" ht="46.5" customHeight="1" thickBot="1" x14ac:dyDescent="0.3">
      <c r="A15" s="484"/>
      <c r="B15" s="487"/>
      <c r="C15" s="429" t="s">
        <v>63</v>
      </c>
      <c r="D15" s="430"/>
      <c r="E15" s="431" t="s">
        <v>64</v>
      </c>
      <c r="F15" s="432"/>
      <c r="G15" s="433"/>
    </row>
    <row r="16" spans="1:7" ht="35.25" thickBot="1" x14ac:dyDescent="0.3">
      <c r="A16" s="58" t="s">
        <v>30</v>
      </c>
      <c r="B16" s="51" t="s">
        <v>65</v>
      </c>
      <c r="C16" s="480" t="s">
        <v>66</v>
      </c>
      <c r="D16" s="481"/>
      <c r="E16" s="480" t="s">
        <v>85</v>
      </c>
      <c r="F16" s="488"/>
      <c r="G16" s="489"/>
    </row>
    <row r="17" spans="1:7" ht="95.25" customHeight="1" thickBot="1" x14ac:dyDescent="0.3">
      <c r="A17" s="60" t="s">
        <v>44</v>
      </c>
      <c r="B17" s="52" t="s">
        <v>58</v>
      </c>
      <c r="C17" s="480" t="s">
        <v>86</v>
      </c>
      <c r="D17" s="481"/>
      <c r="E17" s="480" t="s">
        <v>87</v>
      </c>
      <c r="F17" s="488"/>
      <c r="G17" s="489"/>
    </row>
    <row r="18" spans="1:7" ht="93.75" customHeight="1" thickBot="1" x14ac:dyDescent="0.3">
      <c r="A18" s="60" t="s">
        <v>48</v>
      </c>
      <c r="B18" s="51" t="s">
        <v>88</v>
      </c>
      <c r="C18" s="480" t="s">
        <v>67</v>
      </c>
      <c r="D18" s="481"/>
      <c r="E18" s="480" t="s">
        <v>68</v>
      </c>
      <c r="F18" s="490"/>
      <c r="G18" s="481"/>
    </row>
    <row r="19" spans="1:7" ht="44.25" customHeight="1" thickBot="1" x14ac:dyDescent="0.3">
      <c r="A19" s="60" t="s">
        <v>69</v>
      </c>
      <c r="B19" s="61" t="s">
        <v>70</v>
      </c>
      <c r="C19" s="480" t="s">
        <v>71</v>
      </c>
      <c r="D19" s="481"/>
      <c r="E19" s="491" t="s">
        <v>91</v>
      </c>
      <c r="F19" s="488"/>
      <c r="G19" s="489"/>
    </row>
    <row r="20" spans="1:7" ht="80.25" thickBot="1" x14ac:dyDescent="0.3">
      <c r="A20" s="62" t="s">
        <v>72</v>
      </c>
      <c r="B20" s="51" t="s">
        <v>89</v>
      </c>
      <c r="C20" s="480" t="s">
        <v>73</v>
      </c>
      <c r="D20" s="481"/>
      <c r="E20" s="492" t="s">
        <v>74</v>
      </c>
      <c r="F20" s="493"/>
      <c r="G20" s="494"/>
    </row>
    <row r="21" spans="1:7" ht="42.75" customHeight="1" thickBot="1" x14ac:dyDescent="0.3">
      <c r="A21" s="59" t="s">
        <v>37</v>
      </c>
      <c r="B21" s="63" t="s">
        <v>75</v>
      </c>
      <c r="C21" s="477" t="s">
        <v>76</v>
      </c>
      <c r="D21" s="478"/>
      <c r="E21" s="480" t="s">
        <v>90</v>
      </c>
      <c r="F21" s="490"/>
      <c r="G21" s="481"/>
    </row>
    <row r="22" spans="1:7" x14ac:dyDescent="0.25">
      <c r="A22" s="50"/>
      <c r="B22" s="50"/>
      <c r="C22" s="479"/>
      <c r="D22" s="479"/>
      <c r="E22" s="444"/>
      <c r="F22" s="444"/>
      <c r="G22" s="444"/>
    </row>
    <row r="23" spans="1:7" x14ac:dyDescent="0.25">
      <c r="A23" s="50"/>
      <c r="B23" s="50"/>
      <c r="C23" s="479"/>
      <c r="D23" s="479"/>
      <c r="E23" s="444"/>
      <c r="F23" s="444"/>
      <c r="G23" s="444"/>
    </row>
    <row r="24" spans="1:7" x14ac:dyDescent="0.25">
      <c r="A24" s="50"/>
      <c r="B24" s="50"/>
      <c r="C24" s="479"/>
      <c r="D24" s="479"/>
      <c r="E24" s="444"/>
      <c r="F24" s="444"/>
      <c r="G24" s="444"/>
    </row>
    <row r="25" spans="1:7" x14ac:dyDescent="0.25">
      <c r="A25" s="50"/>
      <c r="B25" s="50"/>
      <c r="C25" s="479"/>
      <c r="D25" s="479"/>
      <c r="E25" s="444"/>
      <c r="F25" s="444"/>
      <c r="G25" s="444"/>
    </row>
    <row r="26" spans="1:7" x14ac:dyDescent="0.25">
      <c r="A26" s="50"/>
      <c r="B26" s="50"/>
      <c r="C26" s="479"/>
      <c r="D26" s="479"/>
      <c r="E26" s="444"/>
      <c r="F26" s="444"/>
      <c r="G26" s="444"/>
    </row>
    <row r="27" spans="1:7" x14ac:dyDescent="0.25">
      <c r="A27" s="50"/>
      <c r="B27" s="50"/>
      <c r="C27" s="479"/>
      <c r="D27" s="479"/>
      <c r="E27" s="444"/>
      <c r="F27" s="444"/>
      <c r="G27" s="444"/>
    </row>
    <row r="28" spans="1:7" x14ac:dyDescent="0.25">
      <c r="A28" s="50"/>
      <c r="B28" s="50"/>
      <c r="C28" s="479"/>
      <c r="D28" s="479"/>
      <c r="E28" s="444"/>
      <c r="F28" s="444"/>
      <c r="G28" s="444"/>
    </row>
    <row r="29" spans="1:7" x14ac:dyDescent="0.25">
      <c r="A29" s="50"/>
      <c r="B29" s="50"/>
      <c r="C29" s="50"/>
      <c r="D29" s="50"/>
      <c r="E29" s="50"/>
      <c r="F29" s="50"/>
      <c r="G29" s="50"/>
    </row>
    <row r="30" spans="1:7" x14ac:dyDescent="0.25">
      <c r="A30" s="50"/>
      <c r="B30" s="50"/>
      <c r="C30" s="50"/>
      <c r="D30" s="50"/>
      <c r="E30" s="50"/>
      <c r="F30" s="50"/>
      <c r="G30" s="50"/>
    </row>
    <row r="31" spans="1:7" x14ac:dyDescent="0.25">
      <c r="A31" s="50"/>
      <c r="B31" s="50"/>
      <c r="C31" s="50"/>
      <c r="D31" s="50"/>
      <c r="E31" s="50"/>
      <c r="F31" s="50"/>
      <c r="G31" s="50"/>
    </row>
    <row r="32" spans="1:7" x14ac:dyDescent="0.25">
      <c r="A32" s="50"/>
      <c r="B32" s="50"/>
      <c r="C32" s="50"/>
      <c r="D32" s="50"/>
      <c r="E32" s="50"/>
      <c r="F32" s="50"/>
      <c r="G32" s="50"/>
    </row>
    <row r="33" spans="1:7" x14ac:dyDescent="0.25">
      <c r="A33" s="50"/>
      <c r="B33" s="50"/>
      <c r="C33" s="50"/>
      <c r="D33" s="50"/>
      <c r="E33" s="50"/>
      <c r="F33" s="50"/>
      <c r="G33" s="50"/>
    </row>
    <row r="34" spans="1:7" x14ac:dyDescent="0.25">
      <c r="A34" s="50"/>
      <c r="B34" s="50"/>
      <c r="C34" s="50"/>
      <c r="D34" s="50"/>
      <c r="E34" s="50"/>
      <c r="F34" s="50"/>
      <c r="G34" s="50"/>
    </row>
    <row r="35" spans="1:7" x14ac:dyDescent="0.25">
      <c r="A35" s="50"/>
      <c r="B35" s="50"/>
      <c r="C35" s="50"/>
      <c r="D35" s="50"/>
      <c r="E35" s="50"/>
      <c r="F35" s="50"/>
      <c r="G35" s="50"/>
    </row>
    <row r="36" spans="1:7" x14ac:dyDescent="0.25">
      <c r="A36" s="50"/>
      <c r="B36" s="50"/>
      <c r="C36" s="50"/>
      <c r="D36" s="50"/>
      <c r="E36" s="50"/>
      <c r="F36" s="50"/>
      <c r="G36" s="50"/>
    </row>
    <row r="37" spans="1:7" x14ac:dyDescent="0.25">
      <c r="A37" s="50"/>
      <c r="B37" s="50"/>
      <c r="C37" s="50"/>
      <c r="D37" s="50"/>
      <c r="E37" s="50"/>
      <c r="F37" s="50"/>
      <c r="G37" s="50"/>
    </row>
    <row r="38" spans="1:7" x14ac:dyDescent="0.25">
      <c r="A38" s="50"/>
      <c r="B38" s="50"/>
      <c r="C38" s="50"/>
      <c r="D38" s="50"/>
      <c r="E38" s="50"/>
      <c r="F38" s="50"/>
      <c r="G38" s="50"/>
    </row>
    <row r="39" spans="1:7" x14ac:dyDescent="0.25">
      <c r="A39" s="50"/>
      <c r="B39" s="50"/>
      <c r="C39" s="50"/>
      <c r="D39" s="50"/>
      <c r="E39" s="50"/>
      <c r="F39" s="50"/>
      <c r="G39" s="50"/>
    </row>
    <row r="40" spans="1:7" x14ac:dyDescent="0.25">
      <c r="A40" s="50"/>
      <c r="B40" s="50"/>
      <c r="C40" s="50"/>
      <c r="D40" s="50"/>
      <c r="E40" s="50"/>
      <c r="F40" s="50"/>
      <c r="G40" s="50"/>
    </row>
    <row r="41" spans="1:7" x14ac:dyDescent="0.25">
      <c r="A41" s="50"/>
      <c r="B41" s="50"/>
      <c r="C41" s="50"/>
      <c r="D41" s="50"/>
      <c r="E41" s="50"/>
      <c r="F41" s="50"/>
      <c r="G41" s="50"/>
    </row>
    <row r="42" spans="1:7" x14ac:dyDescent="0.25">
      <c r="A42" s="49"/>
      <c r="B42" s="49"/>
      <c r="C42" s="49"/>
      <c r="D42" s="49"/>
      <c r="E42" s="49"/>
      <c r="F42" s="49"/>
      <c r="G42" s="49"/>
    </row>
  </sheetData>
  <mergeCells count="49">
    <mergeCell ref="E27:G27"/>
    <mergeCell ref="E28:G28"/>
    <mergeCell ref="A13:A15"/>
    <mergeCell ref="B13:B15"/>
    <mergeCell ref="C27:D27"/>
    <mergeCell ref="C28:D28"/>
    <mergeCell ref="E17:G17"/>
    <mergeCell ref="E18:G18"/>
    <mergeCell ref="E19:G19"/>
    <mergeCell ref="E20:G20"/>
    <mergeCell ref="E21:G21"/>
    <mergeCell ref="E22:G22"/>
    <mergeCell ref="E23:G23"/>
    <mergeCell ref="E24:G24"/>
    <mergeCell ref="C26:D26"/>
    <mergeCell ref="E16:G16"/>
    <mergeCell ref="C16:D16"/>
    <mergeCell ref="C17:D17"/>
    <mergeCell ref="C18:D18"/>
    <mergeCell ref="C19:D19"/>
    <mergeCell ref="C20:D20"/>
    <mergeCell ref="C21:D21"/>
    <mergeCell ref="C22:D22"/>
    <mergeCell ref="C23:D23"/>
    <mergeCell ref="C24:D24"/>
    <mergeCell ref="C25:D25"/>
    <mergeCell ref="E25:G25"/>
    <mergeCell ref="E26:G26"/>
    <mergeCell ref="B1:F3"/>
    <mergeCell ref="C13:D13"/>
    <mergeCell ref="E13:G13"/>
    <mergeCell ref="C14:D14"/>
    <mergeCell ref="E14:G14"/>
    <mergeCell ref="A5:G5"/>
    <mergeCell ref="A6:G6"/>
    <mergeCell ref="E8:G9"/>
    <mergeCell ref="E10:G10"/>
    <mergeCell ref="C8:D9"/>
    <mergeCell ref="C10:D10"/>
    <mergeCell ref="A1:A3"/>
    <mergeCell ref="A4:G4"/>
    <mergeCell ref="A8:A9"/>
    <mergeCell ref="B8:B9"/>
    <mergeCell ref="C15:D15"/>
    <mergeCell ref="E15:G15"/>
    <mergeCell ref="C11:D11"/>
    <mergeCell ref="E12:G12"/>
    <mergeCell ref="C12:D12"/>
    <mergeCell ref="E11:G11"/>
  </mergeCells>
  <pageMargins left="0.7" right="0.7" top="0.75" bottom="0.75" header="0.3" footer="0.3"/>
  <pageSetup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cols>
    <col min="1" max="16384" width="11.42578125" style="171"/>
  </cols>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Z45"/>
  <sheetViews>
    <sheetView showGridLines="0" topLeftCell="G1" zoomScale="90" zoomScaleNormal="90" workbookViewId="0">
      <selection activeCell="AI9" sqref="AI9"/>
    </sheetView>
  </sheetViews>
  <sheetFormatPr baseColWidth="10" defaultRowHeight="15" x14ac:dyDescent="0.25"/>
  <cols>
    <col min="2" max="2" width="1.140625" customWidth="1"/>
    <col min="3" max="3" width="21.5703125" customWidth="1"/>
    <col min="4" max="4" width="14" customWidth="1"/>
    <col min="5" max="5" width="15" customWidth="1"/>
    <col min="6" max="6" width="14.140625" customWidth="1"/>
    <col min="7" max="7" width="15" customWidth="1"/>
    <col min="8" max="8" width="15.7109375" customWidth="1"/>
    <col min="9" max="10" width="15.28515625" customWidth="1"/>
    <col min="12" max="12" width="37" customWidth="1"/>
    <col min="21" max="21" width="33" customWidth="1"/>
    <col min="22" max="22" width="13" customWidth="1"/>
    <col min="23" max="24" width="13.28515625" customWidth="1"/>
    <col min="25" max="25" width="12.85546875" customWidth="1"/>
  </cols>
  <sheetData>
    <row r="2" spans="1:26" x14ac:dyDescent="0.25">
      <c r="U2" s="504">
        <v>2018</v>
      </c>
      <c r="V2" s="504"/>
      <c r="W2" s="504"/>
      <c r="X2" s="504"/>
      <c r="Y2" s="504"/>
      <c r="Z2" s="504"/>
    </row>
    <row r="3" spans="1:26" ht="61.5" customHeight="1" x14ac:dyDescent="0.25">
      <c r="A3" s="496" t="s">
        <v>132</v>
      </c>
      <c r="B3" s="496"/>
      <c r="C3" s="496"/>
      <c r="D3" s="496"/>
      <c r="E3" s="496"/>
      <c r="F3" s="496"/>
      <c r="G3" s="496"/>
      <c r="H3" s="496"/>
      <c r="I3" s="64"/>
      <c r="J3" s="64"/>
      <c r="K3" s="64"/>
      <c r="L3" s="64"/>
      <c r="U3" s="162" t="s">
        <v>97</v>
      </c>
      <c r="V3" s="163" t="s">
        <v>134</v>
      </c>
      <c r="W3" s="163" t="s">
        <v>135</v>
      </c>
      <c r="X3" s="163" t="s">
        <v>136</v>
      </c>
      <c r="Y3" s="163" t="s">
        <v>137</v>
      </c>
      <c r="Z3" s="83"/>
    </row>
    <row r="4" spans="1:26" ht="15.75" thickBot="1" x14ac:dyDescent="0.3">
      <c r="U4" s="164" t="s">
        <v>100</v>
      </c>
      <c r="V4" s="164">
        <v>1.33</v>
      </c>
      <c r="W4" s="164">
        <v>1.3</v>
      </c>
      <c r="X4" s="164">
        <v>1.29</v>
      </c>
      <c r="Y4" s="165">
        <v>1.29</v>
      </c>
      <c r="Z4" s="83"/>
    </row>
    <row r="5" spans="1:26" ht="24" x14ac:dyDescent="0.25">
      <c r="C5" s="497" t="s">
        <v>92</v>
      </c>
      <c r="D5" s="65" t="s">
        <v>93</v>
      </c>
      <c r="E5" s="65" t="s">
        <v>93</v>
      </c>
      <c r="F5" s="499" t="s">
        <v>94</v>
      </c>
      <c r="G5" s="499" t="s">
        <v>95</v>
      </c>
      <c r="H5" s="499" t="s">
        <v>96</v>
      </c>
      <c r="I5" s="499" t="s">
        <v>133</v>
      </c>
      <c r="J5" s="499" t="s">
        <v>371</v>
      </c>
      <c r="L5" s="66" t="s">
        <v>97</v>
      </c>
      <c r="M5" s="66">
        <v>2014</v>
      </c>
      <c r="N5" s="66">
        <v>2015</v>
      </c>
      <c r="O5" s="66">
        <v>2016</v>
      </c>
      <c r="P5" s="66">
        <v>2017</v>
      </c>
      <c r="Q5" s="66">
        <v>2018</v>
      </c>
      <c r="R5" s="66">
        <v>2019</v>
      </c>
      <c r="U5" s="166" t="s">
        <v>102</v>
      </c>
      <c r="V5" s="166">
        <v>1.03</v>
      </c>
      <c r="W5" s="166">
        <v>1.03</v>
      </c>
      <c r="X5" s="167">
        <v>1.03</v>
      </c>
      <c r="Y5" s="162"/>
      <c r="Z5" s="83"/>
    </row>
    <row r="6" spans="1:26" ht="15.75" thickBot="1" x14ac:dyDescent="0.3">
      <c r="C6" s="498"/>
      <c r="D6" s="67" t="s">
        <v>98</v>
      </c>
      <c r="E6" s="67" t="s">
        <v>99</v>
      </c>
      <c r="F6" s="500"/>
      <c r="G6" s="500"/>
      <c r="H6" s="500"/>
      <c r="I6" s="500"/>
      <c r="J6" s="508"/>
      <c r="L6" s="68" t="s">
        <v>100</v>
      </c>
      <c r="M6" s="69"/>
      <c r="N6" s="69"/>
      <c r="O6" s="69"/>
      <c r="P6" s="69"/>
      <c r="Q6" s="69"/>
      <c r="R6" s="69"/>
      <c r="U6" s="166" t="s">
        <v>104</v>
      </c>
      <c r="V6" s="166">
        <v>1.63</v>
      </c>
      <c r="W6" s="166">
        <v>1.63</v>
      </c>
      <c r="X6" s="167">
        <v>1.63</v>
      </c>
      <c r="Y6" s="162"/>
      <c r="Z6" s="83"/>
    </row>
    <row r="7" spans="1:26" ht="15.75" thickBot="1" x14ac:dyDescent="0.3">
      <c r="C7" s="70" t="s">
        <v>101</v>
      </c>
      <c r="D7" s="71">
        <v>18</v>
      </c>
      <c r="E7" s="71">
        <v>5</v>
      </c>
      <c r="F7" s="72"/>
      <c r="G7" s="71">
        <v>51</v>
      </c>
      <c r="H7" s="71">
        <v>0</v>
      </c>
      <c r="I7" s="150">
        <v>11</v>
      </c>
      <c r="J7" s="151"/>
      <c r="L7" s="73" t="s">
        <v>102</v>
      </c>
      <c r="M7" s="69">
        <v>1.1399999999999999</v>
      </c>
      <c r="N7" s="69">
        <v>1.1000000000000001</v>
      </c>
      <c r="O7" s="69"/>
      <c r="P7" s="74">
        <v>1.1599999999999999</v>
      </c>
      <c r="Q7" s="501">
        <v>1.29</v>
      </c>
      <c r="R7" s="81"/>
      <c r="U7" s="166" t="s">
        <v>106</v>
      </c>
      <c r="V7" s="166">
        <v>2</v>
      </c>
      <c r="W7" s="166">
        <v>1.72</v>
      </c>
      <c r="X7" s="167">
        <v>1.97</v>
      </c>
      <c r="Y7" s="162"/>
      <c r="Z7" s="83"/>
    </row>
    <row r="8" spans="1:26" ht="15.75" thickBot="1" x14ac:dyDescent="0.3">
      <c r="C8" s="70" t="s">
        <v>103</v>
      </c>
      <c r="D8" s="75">
        <v>8</v>
      </c>
      <c r="E8" s="75">
        <v>8</v>
      </c>
      <c r="F8" s="76"/>
      <c r="G8" s="75">
        <v>4</v>
      </c>
      <c r="H8" s="75">
        <v>16</v>
      </c>
      <c r="I8" s="152">
        <v>13</v>
      </c>
      <c r="J8" s="153"/>
      <c r="L8" s="73" t="s">
        <v>104</v>
      </c>
      <c r="M8" s="69">
        <v>1.7</v>
      </c>
      <c r="N8" s="69">
        <v>1.7</v>
      </c>
      <c r="O8" s="69"/>
      <c r="P8" s="74">
        <v>1.56</v>
      </c>
      <c r="Q8" s="502"/>
      <c r="R8" s="81"/>
      <c r="U8" s="166" t="s">
        <v>108</v>
      </c>
      <c r="V8" s="166">
        <v>1.23</v>
      </c>
      <c r="W8" s="166">
        <v>1</v>
      </c>
      <c r="X8" s="167">
        <v>1.3</v>
      </c>
      <c r="Y8" s="162"/>
      <c r="Z8" s="83"/>
    </row>
    <row r="9" spans="1:26" ht="15.75" thickBot="1" x14ac:dyDescent="0.3">
      <c r="C9" s="70" t="s">
        <v>105</v>
      </c>
      <c r="D9" s="71">
        <v>2</v>
      </c>
      <c r="E9" s="71">
        <v>4</v>
      </c>
      <c r="F9" s="72"/>
      <c r="G9" s="72"/>
      <c r="H9" s="72">
        <v>4</v>
      </c>
      <c r="I9" s="154">
        <v>13</v>
      </c>
      <c r="J9" s="155"/>
      <c r="L9" s="73" t="s">
        <v>106</v>
      </c>
      <c r="M9" s="69">
        <v>1.1299999999999999</v>
      </c>
      <c r="N9" s="69">
        <v>1.1599999999999999</v>
      </c>
      <c r="O9" s="69"/>
      <c r="P9" s="74">
        <v>1.55</v>
      </c>
      <c r="Q9" s="502"/>
      <c r="R9" s="81"/>
      <c r="U9" s="166" t="s">
        <v>110</v>
      </c>
      <c r="V9" s="166">
        <v>1</v>
      </c>
      <c r="W9" s="166">
        <v>1</v>
      </c>
      <c r="X9" s="167">
        <v>1</v>
      </c>
      <c r="Y9" s="162"/>
      <c r="Z9" s="83"/>
    </row>
    <row r="10" spans="1:26" ht="15.75" thickBot="1" x14ac:dyDescent="0.3">
      <c r="C10" s="70" t="s">
        <v>107</v>
      </c>
      <c r="D10" s="75">
        <v>8</v>
      </c>
      <c r="E10" s="75">
        <v>4</v>
      </c>
      <c r="F10" s="76"/>
      <c r="G10" s="75">
        <v>5</v>
      </c>
      <c r="H10" s="75">
        <v>14</v>
      </c>
      <c r="I10" s="152">
        <v>20</v>
      </c>
      <c r="J10" s="153"/>
      <c r="L10" s="73" t="s">
        <v>108</v>
      </c>
      <c r="M10" s="69">
        <v>1.3</v>
      </c>
      <c r="N10" s="69">
        <v>1.3</v>
      </c>
      <c r="O10" s="69"/>
      <c r="P10" s="74">
        <v>1.2</v>
      </c>
      <c r="Q10" s="502"/>
      <c r="R10" s="81"/>
      <c r="U10" s="166" t="s">
        <v>112</v>
      </c>
      <c r="V10" s="166">
        <v>1.35</v>
      </c>
      <c r="W10" s="166">
        <v>1.51</v>
      </c>
      <c r="X10" s="167">
        <v>1.54</v>
      </c>
      <c r="Y10" s="162"/>
      <c r="Z10" s="83"/>
    </row>
    <row r="11" spans="1:26" ht="15.75" thickBot="1" x14ac:dyDescent="0.3">
      <c r="C11" s="70" t="s">
        <v>109</v>
      </c>
      <c r="D11" s="71">
        <v>94</v>
      </c>
      <c r="E11" s="71">
        <v>76</v>
      </c>
      <c r="F11" s="72"/>
      <c r="G11" s="71">
        <v>4</v>
      </c>
      <c r="H11" s="71">
        <v>77</v>
      </c>
      <c r="I11" s="150">
        <v>87</v>
      </c>
      <c r="J11" s="151"/>
      <c r="L11" s="73" t="s">
        <v>110</v>
      </c>
      <c r="M11" s="69">
        <v>1</v>
      </c>
      <c r="N11" s="69">
        <v>1</v>
      </c>
      <c r="O11" s="69"/>
      <c r="P11" s="74">
        <v>1.06</v>
      </c>
      <c r="Q11" s="502"/>
      <c r="R11" s="81"/>
      <c r="U11" s="166" t="s">
        <v>114</v>
      </c>
      <c r="V11" s="166">
        <v>1.24</v>
      </c>
      <c r="W11" s="166">
        <v>1.44</v>
      </c>
      <c r="X11" s="167">
        <v>1.2</v>
      </c>
      <c r="Y11" s="162"/>
      <c r="Z11" s="83"/>
    </row>
    <row r="12" spans="1:26" ht="15.75" thickBot="1" x14ac:dyDescent="0.3">
      <c r="C12" s="70" t="s">
        <v>111</v>
      </c>
      <c r="D12" s="75">
        <v>30</v>
      </c>
      <c r="E12" s="75">
        <v>10</v>
      </c>
      <c r="F12" s="76"/>
      <c r="G12" s="75">
        <v>27</v>
      </c>
      <c r="H12" s="75">
        <v>6</v>
      </c>
      <c r="I12" s="152">
        <v>19</v>
      </c>
      <c r="J12" s="153"/>
      <c r="L12" s="73" t="s">
        <v>112</v>
      </c>
      <c r="M12" s="69">
        <v>1.4</v>
      </c>
      <c r="N12" s="69">
        <v>1.32</v>
      </c>
      <c r="O12" s="69"/>
      <c r="P12" s="74">
        <v>1.37</v>
      </c>
      <c r="Q12" s="502"/>
      <c r="R12" s="81"/>
      <c r="U12" s="166" t="s">
        <v>116</v>
      </c>
      <c r="V12" s="166">
        <v>1.6</v>
      </c>
      <c r="W12" s="166">
        <v>1.1499999999999999</v>
      </c>
      <c r="X12" s="167">
        <v>1</v>
      </c>
      <c r="Y12" s="162"/>
      <c r="Z12" s="83"/>
    </row>
    <row r="13" spans="1:26" ht="15.75" thickBot="1" x14ac:dyDescent="0.3">
      <c r="C13" s="70" t="s">
        <v>113</v>
      </c>
      <c r="D13" s="71">
        <v>7</v>
      </c>
      <c r="E13" s="71">
        <v>10</v>
      </c>
      <c r="F13" s="72"/>
      <c r="G13" s="71">
        <v>10</v>
      </c>
      <c r="H13" s="71">
        <v>12</v>
      </c>
      <c r="I13" s="150">
        <v>12</v>
      </c>
      <c r="J13" s="151"/>
      <c r="L13" s="73" t="s">
        <v>114</v>
      </c>
      <c r="M13" s="69">
        <v>1.1499999999999999</v>
      </c>
      <c r="N13" s="69">
        <v>1.1599999999999999</v>
      </c>
      <c r="O13" s="69"/>
      <c r="P13" s="74">
        <v>1.62</v>
      </c>
      <c r="Q13" s="502"/>
      <c r="R13" s="81"/>
      <c r="U13" s="166" t="s">
        <v>118</v>
      </c>
      <c r="V13" s="166">
        <v>1</v>
      </c>
      <c r="W13" s="166">
        <v>1.35</v>
      </c>
      <c r="X13" s="167">
        <v>1</v>
      </c>
      <c r="Y13" s="162"/>
      <c r="Z13" s="83"/>
    </row>
    <row r="14" spans="1:26" ht="15.75" thickBot="1" x14ac:dyDescent="0.3">
      <c r="C14" s="70" t="s">
        <v>115</v>
      </c>
      <c r="D14" s="75">
        <v>8</v>
      </c>
      <c r="E14" s="75">
        <v>7</v>
      </c>
      <c r="F14" s="76"/>
      <c r="G14" s="75">
        <v>6</v>
      </c>
      <c r="H14" s="75">
        <v>0</v>
      </c>
      <c r="I14" s="152">
        <v>13</v>
      </c>
      <c r="J14" s="153"/>
      <c r="L14" s="73" t="s">
        <v>116</v>
      </c>
      <c r="M14" s="69">
        <v>1.07</v>
      </c>
      <c r="N14" s="69">
        <v>1</v>
      </c>
      <c r="O14" s="69"/>
      <c r="P14" s="74">
        <v>1.37</v>
      </c>
      <c r="Q14" s="502"/>
      <c r="R14" s="81"/>
      <c r="U14" s="166" t="s">
        <v>120</v>
      </c>
      <c r="V14" s="166">
        <v>1.52</v>
      </c>
      <c r="W14" s="166">
        <v>1.52</v>
      </c>
      <c r="X14" s="167">
        <v>1.52</v>
      </c>
      <c r="Y14" s="162"/>
      <c r="Z14" s="83"/>
    </row>
    <row r="15" spans="1:26" ht="15.75" thickBot="1" x14ac:dyDescent="0.3">
      <c r="C15" s="77" t="s">
        <v>117</v>
      </c>
      <c r="D15" s="78">
        <v>175</v>
      </c>
      <c r="E15" s="78">
        <v>195</v>
      </c>
      <c r="F15" s="78">
        <v>131</v>
      </c>
      <c r="G15" s="78">
        <v>107</v>
      </c>
      <c r="H15" s="78">
        <v>129</v>
      </c>
      <c r="I15" s="156">
        <v>188</v>
      </c>
      <c r="J15" s="157"/>
      <c r="L15" s="73" t="s">
        <v>118</v>
      </c>
      <c r="M15" s="69">
        <v>1</v>
      </c>
      <c r="N15" s="69">
        <v>1.07</v>
      </c>
      <c r="O15" s="69"/>
      <c r="P15" s="74">
        <v>1.3</v>
      </c>
      <c r="Q15" s="502"/>
      <c r="R15" s="81"/>
      <c r="U15" s="166" t="s">
        <v>123</v>
      </c>
      <c r="V15" s="166">
        <v>1</v>
      </c>
      <c r="W15" s="166">
        <v>1</v>
      </c>
      <c r="X15" s="167">
        <v>1.05</v>
      </c>
      <c r="Y15" s="162"/>
      <c r="Z15" s="83"/>
    </row>
    <row r="16" spans="1:26" ht="15.75" thickBot="1" x14ac:dyDescent="0.3">
      <c r="C16" s="77" t="s">
        <v>119</v>
      </c>
      <c r="D16" s="79">
        <v>125</v>
      </c>
      <c r="E16" s="79">
        <v>155</v>
      </c>
      <c r="F16" s="79">
        <v>84</v>
      </c>
      <c r="G16" s="79">
        <v>44</v>
      </c>
      <c r="H16" s="79">
        <v>96</v>
      </c>
      <c r="I16" s="158">
        <v>144</v>
      </c>
      <c r="J16" s="159"/>
      <c r="L16" s="73" t="s">
        <v>120</v>
      </c>
      <c r="M16" s="69">
        <v>1.18</v>
      </c>
      <c r="N16" s="69">
        <v>1</v>
      </c>
      <c r="O16" s="69"/>
      <c r="P16" s="74">
        <v>1.55</v>
      </c>
      <c r="Q16" s="502"/>
      <c r="R16" s="81"/>
      <c r="U16" s="164" t="s">
        <v>124</v>
      </c>
      <c r="V16" s="164"/>
      <c r="W16" s="164"/>
      <c r="X16" s="162"/>
      <c r="Y16" s="162">
        <v>1.59</v>
      </c>
      <c r="Z16" s="83"/>
    </row>
    <row r="17" spans="1:26" ht="18.75" thickBot="1" x14ac:dyDescent="0.3">
      <c r="C17" s="77" t="s">
        <v>121</v>
      </c>
      <c r="D17" s="78" t="s">
        <v>122</v>
      </c>
      <c r="E17" s="80">
        <v>0.79</v>
      </c>
      <c r="F17" s="80">
        <v>0.64</v>
      </c>
      <c r="G17" s="80">
        <v>0.41</v>
      </c>
      <c r="H17" s="80">
        <v>0.74</v>
      </c>
      <c r="I17" s="160">
        <v>0.76500000000000001</v>
      </c>
      <c r="J17" s="161"/>
      <c r="L17" s="73" t="s">
        <v>123</v>
      </c>
      <c r="M17" s="69">
        <v>1.1100000000000001</v>
      </c>
      <c r="N17" s="69">
        <v>1.08</v>
      </c>
      <c r="O17" s="69"/>
      <c r="P17" s="74">
        <v>1.07</v>
      </c>
      <c r="Q17" s="503"/>
      <c r="R17" s="81"/>
      <c r="U17" s="164" t="s">
        <v>125</v>
      </c>
      <c r="V17" s="164"/>
      <c r="W17" s="164"/>
      <c r="X17" s="162"/>
      <c r="Y17" s="162">
        <v>1.54</v>
      </c>
      <c r="Z17" s="83"/>
    </row>
    <row r="18" spans="1:26" x14ac:dyDescent="0.25">
      <c r="L18" s="68" t="s">
        <v>124</v>
      </c>
      <c r="M18" s="69">
        <v>1.62</v>
      </c>
      <c r="N18" s="69">
        <v>1.59</v>
      </c>
      <c r="O18" s="69"/>
      <c r="P18" s="74">
        <v>1.38</v>
      </c>
      <c r="Q18" s="81">
        <v>1.59</v>
      </c>
      <c r="R18" s="81"/>
      <c r="U18" s="164" t="s">
        <v>128</v>
      </c>
      <c r="V18" s="164"/>
      <c r="W18" s="164"/>
      <c r="X18" s="166"/>
      <c r="Y18" s="162">
        <v>1.76</v>
      </c>
      <c r="Z18" s="83"/>
    </row>
    <row r="19" spans="1:26" x14ac:dyDescent="0.25">
      <c r="L19" s="68" t="s">
        <v>125</v>
      </c>
      <c r="M19" s="69">
        <v>1.6</v>
      </c>
      <c r="N19" s="69">
        <v>1.58</v>
      </c>
      <c r="O19" s="69"/>
      <c r="P19" s="74">
        <v>1.17</v>
      </c>
      <c r="Q19" s="81">
        <v>1.54</v>
      </c>
      <c r="R19" s="81"/>
      <c r="U19" s="164" t="s">
        <v>126</v>
      </c>
      <c r="V19" s="164"/>
      <c r="W19" s="164"/>
      <c r="X19" s="166"/>
      <c r="Y19" s="162">
        <v>1.43</v>
      </c>
      <c r="Z19" s="83"/>
    </row>
    <row r="20" spans="1:26" x14ac:dyDescent="0.25">
      <c r="L20" s="68" t="s">
        <v>126</v>
      </c>
      <c r="M20" s="69">
        <v>1</v>
      </c>
      <c r="N20" s="69">
        <v>1</v>
      </c>
      <c r="O20" s="69"/>
      <c r="P20" s="74">
        <v>1.68</v>
      </c>
      <c r="Q20" s="81">
        <v>1.76</v>
      </c>
      <c r="R20" s="81"/>
      <c r="U20" s="164" t="s">
        <v>127</v>
      </c>
      <c r="V20" s="164"/>
      <c r="W20" s="164"/>
      <c r="X20" s="166"/>
      <c r="Y20" s="162">
        <v>1.38</v>
      </c>
      <c r="Z20" s="83"/>
    </row>
    <row r="21" spans="1:26" x14ac:dyDescent="0.25">
      <c r="L21" s="68" t="s">
        <v>127</v>
      </c>
      <c r="M21" s="69">
        <v>1.04</v>
      </c>
      <c r="N21" s="69">
        <v>1</v>
      </c>
      <c r="O21" s="69"/>
      <c r="P21" s="74">
        <v>1.05</v>
      </c>
      <c r="Q21" s="81">
        <v>1.43</v>
      </c>
      <c r="R21" s="81"/>
      <c r="U21" s="164" t="s">
        <v>130</v>
      </c>
      <c r="V21" s="164"/>
      <c r="W21" s="164"/>
      <c r="X21" s="166"/>
      <c r="Y21" s="162">
        <v>1.17</v>
      </c>
      <c r="Z21" s="83"/>
    </row>
    <row r="22" spans="1:26" x14ac:dyDescent="0.25">
      <c r="L22" s="68" t="s">
        <v>128</v>
      </c>
      <c r="M22" s="69">
        <v>1</v>
      </c>
      <c r="N22" s="69">
        <v>1</v>
      </c>
      <c r="O22" s="69"/>
      <c r="P22" s="74">
        <v>1.22</v>
      </c>
      <c r="Q22" s="81">
        <v>1.38</v>
      </c>
      <c r="R22" s="81"/>
      <c r="U22" s="164" t="s">
        <v>129</v>
      </c>
      <c r="V22" s="164"/>
      <c r="W22" s="164"/>
      <c r="X22" s="166"/>
      <c r="Y22" s="168">
        <v>1.18</v>
      </c>
      <c r="Z22" s="83"/>
    </row>
    <row r="23" spans="1:26" ht="23.25" x14ac:dyDescent="0.35">
      <c r="L23" s="68" t="s">
        <v>129</v>
      </c>
      <c r="M23" s="69">
        <v>1</v>
      </c>
      <c r="N23" s="69">
        <v>1.4</v>
      </c>
      <c r="O23" s="69"/>
      <c r="P23" s="74">
        <v>1.1100000000000001</v>
      </c>
      <c r="Q23" s="81">
        <v>1.17</v>
      </c>
      <c r="R23" s="81"/>
      <c r="U23" s="169" t="s">
        <v>138</v>
      </c>
      <c r="V23" s="169"/>
      <c r="W23" s="169"/>
      <c r="X23" s="166"/>
      <c r="Y23" s="170">
        <f>AVERAGE(Y4:Y22)</f>
        <v>1.4174999999999998</v>
      </c>
      <c r="Z23" s="83"/>
    </row>
    <row r="24" spans="1:26" x14ac:dyDescent="0.25">
      <c r="L24" s="68" t="s">
        <v>130</v>
      </c>
      <c r="M24" s="69">
        <v>1.32</v>
      </c>
      <c r="N24" s="69">
        <v>1.3</v>
      </c>
      <c r="O24" s="69"/>
      <c r="P24" s="74">
        <v>1.58</v>
      </c>
      <c r="Q24" s="82">
        <v>1.18</v>
      </c>
      <c r="R24" s="82"/>
    </row>
    <row r="25" spans="1:26" ht="27.75" customHeight="1" x14ac:dyDescent="0.25">
      <c r="L25" s="84" t="s">
        <v>131</v>
      </c>
      <c r="M25" s="85">
        <f>AVERAGE(M7:M24)</f>
        <v>1.2088888888888889</v>
      </c>
      <c r="N25" s="85">
        <f>AVERAGE(N7:N24)</f>
        <v>1.2088888888888889</v>
      </c>
      <c r="O25" s="85"/>
      <c r="P25" s="85">
        <f>AVERAGE(P7:P24)</f>
        <v>1.3333333333333333</v>
      </c>
      <c r="Q25" s="66">
        <v>1.42</v>
      </c>
      <c r="R25" s="66"/>
    </row>
    <row r="31" spans="1:26" ht="15" customHeight="1" x14ac:dyDescent="0.25">
      <c r="A31" s="495" t="s">
        <v>139</v>
      </c>
      <c r="B31" s="495"/>
      <c r="C31" s="495"/>
      <c r="D31" s="495"/>
      <c r="E31" s="495"/>
      <c r="F31" s="495"/>
      <c r="G31" s="495"/>
      <c r="H31" s="495"/>
    </row>
    <row r="32" spans="1:26" ht="16.5" thickBot="1" x14ac:dyDescent="0.3">
      <c r="C32" s="86"/>
    </row>
    <row r="33" spans="1:8" ht="30.75" thickBot="1" x14ac:dyDescent="0.3">
      <c r="C33" s="87" t="s">
        <v>140</v>
      </c>
      <c r="D33" s="88" t="s">
        <v>141</v>
      </c>
      <c r="E33" s="88" t="s">
        <v>142</v>
      </c>
      <c r="F33" s="88" t="s">
        <v>143</v>
      </c>
      <c r="G33" s="88" t="s">
        <v>144</v>
      </c>
      <c r="H33" s="88" t="s">
        <v>145</v>
      </c>
    </row>
    <row r="34" spans="1:8" ht="59.25" customHeight="1" x14ac:dyDescent="0.25">
      <c r="C34" s="505" t="s">
        <v>146</v>
      </c>
      <c r="D34" s="89"/>
      <c r="E34" s="89"/>
      <c r="F34" s="89"/>
      <c r="G34" s="89"/>
      <c r="H34" s="89"/>
    </row>
    <row r="35" spans="1:8" x14ac:dyDescent="0.25">
      <c r="C35" s="506"/>
      <c r="D35" s="89" t="s">
        <v>147</v>
      </c>
      <c r="E35" s="89" t="s">
        <v>148</v>
      </c>
      <c r="F35" s="89"/>
      <c r="G35" s="92"/>
      <c r="H35" s="89"/>
    </row>
    <row r="36" spans="1:8" ht="15.75" thickBot="1" x14ac:dyDescent="0.3">
      <c r="C36" s="507"/>
      <c r="D36" s="90"/>
      <c r="E36" s="90"/>
      <c r="F36" s="91" t="s">
        <v>147</v>
      </c>
      <c r="G36" s="93" t="s">
        <v>147</v>
      </c>
      <c r="H36" s="91" t="s">
        <v>149</v>
      </c>
    </row>
    <row r="37" spans="1:8" ht="45.75" thickBot="1" x14ac:dyDescent="0.3">
      <c r="C37" s="94" t="s">
        <v>150</v>
      </c>
      <c r="D37" s="95" t="s">
        <v>151</v>
      </c>
      <c r="E37" s="95">
        <v>0</v>
      </c>
      <c r="F37" s="95" t="s">
        <v>151</v>
      </c>
      <c r="G37" s="95">
        <v>1.84</v>
      </c>
      <c r="H37" s="95" t="s">
        <v>152</v>
      </c>
    </row>
    <row r="38" spans="1:8" ht="39" customHeight="1" x14ac:dyDescent="0.25">
      <c r="C38" s="96"/>
    </row>
    <row r="39" spans="1:8" ht="15" customHeight="1" x14ac:dyDescent="0.25">
      <c r="A39" s="495" t="s">
        <v>153</v>
      </c>
      <c r="B39" s="495"/>
      <c r="C39" s="495"/>
      <c r="D39" s="495"/>
      <c r="E39" s="495"/>
      <c r="F39" s="495"/>
      <c r="G39" s="495"/>
      <c r="H39" s="495"/>
    </row>
    <row r="40" spans="1:8" ht="16.5" thickBot="1" x14ac:dyDescent="0.3">
      <c r="C40" s="86"/>
    </row>
    <row r="41" spans="1:8" ht="15.75" thickBot="1" x14ac:dyDescent="0.3">
      <c r="C41" s="87" t="s">
        <v>154</v>
      </c>
      <c r="D41" s="88">
        <v>2017</v>
      </c>
      <c r="E41" s="88">
        <v>2018</v>
      </c>
      <c r="F41" s="88">
        <v>2019</v>
      </c>
      <c r="G41" s="88">
        <v>2020</v>
      </c>
    </row>
    <row r="42" spans="1:8" ht="30.75" thickBot="1" x14ac:dyDescent="0.3">
      <c r="C42" s="94" t="s">
        <v>155</v>
      </c>
      <c r="D42" s="91" t="s">
        <v>151</v>
      </c>
      <c r="E42" s="91" t="s">
        <v>156</v>
      </c>
      <c r="F42" s="91" t="s">
        <v>157</v>
      </c>
      <c r="G42" s="91" t="s">
        <v>158</v>
      </c>
    </row>
    <row r="43" spans="1:8" ht="30.75" thickBot="1" x14ac:dyDescent="0.3">
      <c r="C43" s="94" t="s">
        <v>159</v>
      </c>
      <c r="D43" s="91" t="s">
        <v>151</v>
      </c>
      <c r="E43" s="91" t="s">
        <v>160</v>
      </c>
      <c r="F43" s="91"/>
      <c r="G43" s="91"/>
    </row>
    <row r="44" spans="1:8" x14ac:dyDescent="0.25">
      <c r="C44" s="96"/>
    </row>
    <row r="45" spans="1:8" x14ac:dyDescent="0.25">
      <c r="C45" s="97"/>
    </row>
  </sheetData>
  <sheetProtection selectLockedCells="1" selectUnlockedCells="1"/>
  <mergeCells count="12">
    <mergeCell ref="Q7:Q17"/>
    <mergeCell ref="U2:Z2"/>
    <mergeCell ref="C34:C36"/>
    <mergeCell ref="A31:H31"/>
    <mergeCell ref="I5:I6"/>
    <mergeCell ref="J5:J6"/>
    <mergeCell ref="A39:H39"/>
    <mergeCell ref="A3:H3"/>
    <mergeCell ref="C5:C6"/>
    <mergeCell ref="F5:F6"/>
    <mergeCell ref="G5:G6"/>
    <mergeCell ref="H5:H6"/>
  </mergeCells>
  <pageMargins left="0.7" right="0.7" top="0.75" bottom="0.75" header="0.3" footer="0.3"/>
  <pageSetup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
  <sheetViews>
    <sheetView showGridLines="0" topLeftCell="A4" workbookViewId="0">
      <selection activeCell="D11" sqref="D11:H11"/>
    </sheetView>
  </sheetViews>
  <sheetFormatPr baseColWidth="10" defaultRowHeight="15" x14ac:dyDescent="0.25"/>
  <cols>
    <col min="1" max="1" width="17.28515625" style="98" customWidth="1"/>
    <col min="2" max="2" width="33.5703125" style="98" customWidth="1"/>
    <col min="3" max="3" width="15.5703125" style="98" customWidth="1"/>
    <col min="4" max="4" width="12.5703125" style="98" customWidth="1"/>
    <col min="5" max="5" width="10.5703125" style="98" customWidth="1"/>
    <col min="6" max="6" width="12.7109375" style="98" customWidth="1"/>
    <col min="7" max="7" width="14.28515625" style="98" customWidth="1"/>
    <col min="8" max="8" width="69.5703125" style="98" customWidth="1"/>
    <col min="9" max="16384" width="11.42578125" style="98"/>
  </cols>
  <sheetData>
    <row r="1" spans="1:11" x14ac:dyDescent="0.25">
      <c r="A1" s="509"/>
      <c r="B1" s="511" t="s">
        <v>161</v>
      </c>
      <c r="C1" s="511"/>
      <c r="D1" s="511"/>
      <c r="E1" s="511"/>
      <c r="F1" s="511"/>
      <c r="G1" s="512" t="s">
        <v>162</v>
      </c>
      <c r="H1" s="512"/>
    </row>
    <row r="2" spans="1:11" x14ac:dyDescent="0.25">
      <c r="A2" s="509"/>
      <c r="B2" s="511"/>
      <c r="C2" s="511"/>
      <c r="D2" s="511"/>
      <c r="E2" s="511"/>
      <c r="F2" s="511"/>
      <c r="G2" s="512" t="s">
        <v>206</v>
      </c>
      <c r="H2" s="512"/>
    </row>
    <row r="3" spans="1:11" ht="15.75" customHeight="1" x14ac:dyDescent="0.25">
      <c r="A3" s="510"/>
      <c r="B3" s="511"/>
      <c r="C3" s="511"/>
      <c r="D3" s="511"/>
      <c r="E3" s="511"/>
      <c r="F3" s="511"/>
      <c r="G3" s="512" t="s">
        <v>207</v>
      </c>
      <c r="H3" s="512"/>
    </row>
    <row r="4" spans="1:11" ht="18" customHeight="1" x14ac:dyDescent="0.25">
      <c r="A4" s="461" t="s">
        <v>470</v>
      </c>
      <c r="B4" s="461"/>
      <c r="C4" s="461"/>
      <c r="D4" s="461"/>
      <c r="E4" s="461"/>
      <c r="F4" s="461"/>
      <c r="G4" s="461"/>
      <c r="H4" s="461"/>
    </row>
    <row r="5" spans="1:11" x14ac:dyDescent="0.25">
      <c r="A5" s="461" t="s">
        <v>471</v>
      </c>
      <c r="B5" s="461"/>
      <c r="C5" s="461"/>
      <c r="D5" s="461"/>
      <c r="E5" s="461"/>
      <c r="F5" s="461"/>
      <c r="G5" s="461"/>
      <c r="H5" s="461"/>
    </row>
    <row r="6" spans="1:11" x14ac:dyDescent="0.25">
      <c r="A6" s="461" t="s">
        <v>472</v>
      </c>
      <c r="B6" s="461"/>
      <c r="C6" s="461"/>
      <c r="D6" s="461"/>
      <c r="E6" s="461"/>
      <c r="F6" s="461"/>
      <c r="G6" s="461"/>
      <c r="H6" s="461"/>
    </row>
    <row r="8" spans="1:11" ht="15.75" thickBot="1" x14ac:dyDescent="0.3"/>
    <row r="9" spans="1:11" ht="26.25" customHeight="1" thickBot="1" x14ac:dyDescent="0.3">
      <c r="A9" s="116" t="s">
        <v>209</v>
      </c>
      <c r="B9" s="110" t="s">
        <v>164</v>
      </c>
      <c r="C9" s="110" t="s">
        <v>165</v>
      </c>
      <c r="D9" s="513" t="s">
        <v>166</v>
      </c>
      <c r="E9" s="514"/>
      <c r="F9" s="514"/>
      <c r="G9" s="514"/>
      <c r="H9" s="515"/>
    </row>
    <row r="10" spans="1:11" ht="106.5" customHeight="1" x14ac:dyDescent="0.25">
      <c r="A10" s="216" t="s">
        <v>167</v>
      </c>
      <c r="B10" s="215" t="s">
        <v>210</v>
      </c>
      <c r="C10" s="213" t="s">
        <v>211</v>
      </c>
      <c r="D10" s="516" t="s">
        <v>485</v>
      </c>
      <c r="E10" s="516"/>
      <c r="F10" s="516"/>
      <c r="G10" s="516"/>
      <c r="H10" s="516"/>
    </row>
    <row r="11" spans="1:11" ht="109.5" customHeight="1" x14ac:dyDescent="0.25">
      <c r="A11" s="216" t="s">
        <v>217</v>
      </c>
      <c r="B11" s="217" t="s">
        <v>212</v>
      </c>
      <c r="C11" s="214" t="s">
        <v>211</v>
      </c>
      <c r="D11" s="517" t="s">
        <v>515</v>
      </c>
      <c r="E11" s="518"/>
      <c r="F11" s="518"/>
      <c r="G11" s="518"/>
      <c r="H11" s="519"/>
    </row>
    <row r="12" spans="1:11" ht="66" customHeight="1" x14ac:dyDescent="0.25">
      <c r="A12" s="216" t="s">
        <v>213</v>
      </c>
      <c r="B12" s="217" t="s">
        <v>218</v>
      </c>
      <c r="C12" s="104">
        <v>0.9</v>
      </c>
      <c r="D12" s="517" t="s">
        <v>487</v>
      </c>
      <c r="E12" s="518"/>
      <c r="F12" s="518"/>
      <c r="G12" s="518"/>
      <c r="H12" s="519"/>
    </row>
    <row r="13" spans="1:11" ht="69" customHeight="1" x14ac:dyDescent="0.25">
      <c r="A13" s="216" t="s">
        <v>214</v>
      </c>
      <c r="B13" s="217" t="s">
        <v>219</v>
      </c>
      <c r="C13" s="104">
        <v>0.9</v>
      </c>
      <c r="D13" s="517" t="s">
        <v>488</v>
      </c>
      <c r="E13" s="518"/>
      <c r="F13" s="518"/>
      <c r="G13" s="518"/>
      <c r="H13" s="519"/>
    </row>
    <row r="14" spans="1:11" ht="155.25" customHeight="1" x14ac:dyDescent="0.25">
      <c r="A14" s="218" t="s">
        <v>215</v>
      </c>
      <c r="B14" s="217" t="s">
        <v>220</v>
      </c>
      <c r="C14" s="217"/>
      <c r="D14" s="517" t="s">
        <v>489</v>
      </c>
      <c r="E14" s="518"/>
      <c r="F14" s="518"/>
      <c r="G14" s="518"/>
      <c r="H14" s="519"/>
    </row>
    <row r="15" spans="1:11" ht="144.75" customHeight="1" x14ac:dyDescent="0.25">
      <c r="A15" s="218" t="s">
        <v>216</v>
      </c>
      <c r="B15" s="217" t="s">
        <v>220</v>
      </c>
      <c r="C15" s="217"/>
      <c r="D15" s="520" t="s">
        <v>490</v>
      </c>
      <c r="E15" s="521"/>
      <c r="F15" s="521"/>
      <c r="G15" s="521"/>
      <c r="H15" s="522"/>
      <c r="K15" s="222" t="s">
        <v>486</v>
      </c>
    </row>
    <row r="16" spans="1:11" ht="93" customHeight="1" x14ac:dyDescent="0.25">
      <c r="A16" s="218" t="s">
        <v>202</v>
      </c>
      <c r="B16" s="217" t="s">
        <v>220</v>
      </c>
      <c r="C16" s="104">
        <v>1</v>
      </c>
      <c r="D16" s="517" t="s">
        <v>491</v>
      </c>
      <c r="E16" s="518"/>
      <c r="F16" s="518"/>
      <c r="G16" s="518"/>
      <c r="H16" s="519"/>
      <c r="I16" s="219"/>
    </row>
  </sheetData>
  <sheetProtection selectLockedCells="1" selectUnlockedCells="1"/>
  <mergeCells count="16">
    <mergeCell ref="D12:H12"/>
    <mergeCell ref="D13:H13"/>
    <mergeCell ref="D14:H14"/>
    <mergeCell ref="D15:H15"/>
    <mergeCell ref="D16:H16"/>
    <mergeCell ref="D9:H9"/>
    <mergeCell ref="D10:H10"/>
    <mergeCell ref="D11:H11"/>
    <mergeCell ref="A5:H5"/>
    <mergeCell ref="A6:H6"/>
    <mergeCell ref="A4:H4"/>
    <mergeCell ref="A1:A3"/>
    <mergeCell ref="B1:F3"/>
    <mergeCell ref="G1:H1"/>
    <mergeCell ref="G2:H2"/>
    <mergeCell ref="G3:H3"/>
  </mergeCells>
  <pageMargins left="0.7" right="0.7" top="0.75" bottom="0.75" header="0.3" footer="0.3"/>
  <pageSetup orientation="portrait" horizontalDpi="0" verticalDpi="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topLeftCell="A31" workbookViewId="0">
      <selection activeCell="A31" sqref="A31"/>
    </sheetView>
  </sheetViews>
  <sheetFormatPr baseColWidth="10" defaultRowHeight="15" x14ac:dyDescent="0.25"/>
  <cols>
    <col min="1" max="1" width="23.7109375" style="105" customWidth="1"/>
    <col min="3" max="3" width="6.28515625" bestFit="1" customWidth="1"/>
    <col min="4" max="4" width="7.85546875" bestFit="1" customWidth="1"/>
    <col min="5" max="5" width="7.7109375" customWidth="1"/>
    <col min="6" max="6" width="6.5703125" customWidth="1"/>
    <col min="7" max="8" width="7" customWidth="1"/>
    <col min="9" max="9" width="5.28515625" bestFit="1" customWidth="1"/>
    <col min="10" max="10" width="9.42578125" customWidth="1"/>
    <col min="11" max="11" width="7.140625" customWidth="1"/>
    <col min="12" max="12" width="7" customWidth="1"/>
    <col min="13" max="13" width="9.28515625" customWidth="1"/>
    <col min="14" max="14" width="9.28515625" bestFit="1" customWidth="1"/>
  </cols>
  <sheetData>
    <row r="1" spans="1:15" ht="65.25" customHeight="1" thickBot="1" x14ac:dyDescent="0.3">
      <c r="A1" s="523" t="s">
        <v>205</v>
      </c>
      <c r="B1" s="524"/>
      <c r="C1" s="524"/>
      <c r="D1" s="524"/>
      <c r="E1" s="524"/>
      <c r="F1" s="524"/>
      <c r="G1" s="524"/>
      <c r="H1" s="524"/>
      <c r="I1" s="524"/>
      <c r="J1" s="524"/>
      <c r="K1" s="524"/>
      <c r="L1" s="524"/>
      <c r="M1" s="524"/>
      <c r="N1" s="524"/>
    </row>
    <row r="2" spans="1:15" ht="39" thickBot="1" x14ac:dyDescent="0.3">
      <c r="A2" s="106" t="s">
        <v>163</v>
      </c>
      <c r="B2" s="99" t="s">
        <v>164</v>
      </c>
      <c r="C2" s="107" t="s">
        <v>484</v>
      </c>
      <c r="D2" s="108" t="s">
        <v>483</v>
      </c>
      <c r="E2" s="108" t="s">
        <v>482</v>
      </c>
      <c r="F2" s="108" t="s">
        <v>481</v>
      </c>
      <c r="G2" s="108" t="s">
        <v>480</v>
      </c>
      <c r="H2" s="108" t="s">
        <v>479</v>
      </c>
      <c r="I2" s="108" t="s">
        <v>478</v>
      </c>
      <c r="J2" s="108" t="s">
        <v>477</v>
      </c>
      <c r="K2" s="108" t="s">
        <v>473</v>
      </c>
      <c r="L2" s="108" t="s">
        <v>474</v>
      </c>
      <c r="M2" s="108" t="s">
        <v>475</v>
      </c>
      <c r="N2" s="109" t="s">
        <v>476</v>
      </c>
      <c r="O2" s="110" t="s">
        <v>203</v>
      </c>
    </row>
    <row r="3" spans="1:15" ht="51" x14ac:dyDescent="0.25">
      <c r="A3" s="111" t="s">
        <v>168</v>
      </c>
      <c r="B3" s="101" t="s">
        <v>169</v>
      </c>
      <c r="C3" s="112"/>
      <c r="D3" s="112"/>
      <c r="E3" s="112"/>
      <c r="F3" s="112"/>
      <c r="G3" s="112"/>
      <c r="H3" s="112"/>
      <c r="I3" s="112"/>
      <c r="J3" s="112"/>
      <c r="K3" s="112"/>
      <c r="L3" s="112"/>
      <c r="M3" s="112"/>
      <c r="N3" s="112"/>
      <c r="O3" s="113">
        <f>(C3+D3+E3+F3+G3+H3+I3+J3+K3+L3+M3+N3)/12</f>
        <v>0</v>
      </c>
    </row>
    <row r="4" spans="1:15" ht="51" x14ac:dyDescent="0.25">
      <c r="A4" s="111" t="s">
        <v>170</v>
      </c>
      <c r="B4" s="101" t="s">
        <v>169</v>
      </c>
      <c r="C4" s="15"/>
      <c r="D4" s="15"/>
      <c r="E4" s="15"/>
      <c r="F4" s="15"/>
      <c r="G4" s="15"/>
      <c r="H4" s="15"/>
      <c r="I4" s="15"/>
      <c r="J4" s="15"/>
      <c r="K4" s="15"/>
      <c r="L4" s="15"/>
      <c r="M4" s="15"/>
      <c r="N4" s="15"/>
      <c r="O4" s="103">
        <f t="shared" ref="O4:O36" si="0">(C4+D4+E4+F4+G4+H4+I4+J4+K4+L4+M4+N4)/12</f>
        <v>0</v>
      </c>
    </row>
    <row r="5" spans="1:15" ht="65.25" customHeight="1" x14ac:dyDescent="0.25">
      <c r="A5" s="221" t="s">
        <v>171</v>
      </c>
      <c r="B5" s="101" t="s">
        <v>169</v>
      </c>
      <c r="C5" s="15"/>
      <c r="D5" s="15"/>
      <c r="E5" s="15"/>
      <c r="F5" s="15"/>
      <c r="G5" s="15"/>
      <c r="H5" s="15"/>
      <c r="I5" s="15"/>
      <c r="J5" s="15"/>
      <c r="K5" s="15"/>
      <c r="L5" s="15"/>
      <c r="M5" s="15"/>
      <c r="N5" s="15"/>
      <c r="O5" s="114">
        <f t="shared" si="0"/>
        <v>0</v>
      </c>
    </row>
    <row r="6" spans="1:15" ht="63.75" customHeight="1" x14ac:dyDescent="0.25">
      <c r="A6" s="221" t="s">
        <v>172</v>
      </c>
      <c r="B6" s="101" t="s">
        <v>169</v>
      </c>
      <c r="C6" s="15"/>
      <c r="D6" s="15"/>
      <c r="E6" s="15"/>
      <c r="F6" s="15"/>
      <c r="G6" s="15"/>
      <c r="H6" s="15"/>
      <c r="I6" s="15"/>
      <c r="J6" s="15"/>
      <c r="K6" s="15"/>
      <c r="L6" s="15"/>
      <c r="M6" s="15"/>
      <c r="N6" s="15"/>
      <c r="O6" s="103">
        <f t="shared" si="0"/>
        <v>0</v>
      </c>
    </row>
    <row r="7" spans="1:15" ht="63.75" x14ac:dyDescent="0.25">
      <c r="A7" s="111" t="s">
        <v>173</v>
      </c>
      <c r="B7" s="101" t="s">
        <v>169</v>
      </c>
      <c r="C7" s="15"/>
      <c r="D7" s="15"/>
      <c r="E7" s="15"/>
      <c r="F7" s="15"/>
      <c r="G7" s="15"/>
      <c r="H7" s="15"/>
      <c r="I7" s="15"/>
      <c r="J7" s="15"/>
      <c r="K7" s="15"/>
      <c r="L7" s="15"/>
      <c r="M7" s="15"/>
      <c r="N7" s="15"/>
      <c r="O7" s="103">
        <f t="shared" si="0"/>
        <v>0</v>
      </c>
    </row>
    <row r="8" spans="1:15" ht="38.25" x14ac:dyDescent="0.25">
      <c r="A8" s="111" t="s">
        <v>174</v>
      </c>
      <c r="B8" s="101" t="s">
        <v>169</v>
      </c>
      <c r="C8" s="15"/>
      <c r="D8" s="15"/>
      <c r="E8" s="15"/>
      <c r="F8" s="15"/>
      <c r="G8" s="15"/>
      <c r="H8" s="15"/>
      <c r="I8" s="15"/>
      <c r="J8" s="15"/>
      <c r="K8" s="15"/>
      <c r="L8" s="15"/>
      <c r="M8" s="15"/>
      <c r="N8" s="15"/>
      <c r="O8" s="103">
        <f t="shared" si="0"/>
        <v>0</v>
      </c>
    </row>
    <row r="9" spans="1:15" ht="51" x14ac:dyDescent="0.25">
      <c r="A9" s="111" t="s">
        <v>175</v>
      </c>
      <c r="B9" s="101" t="s">
        <v>169</v>
      </c>
      <c r="C9" s="15"/>
      <c r="D9" s="15"/>
      <c r="E9" s="15"/>
      <c r="F9" s="15"/>
      <c r="G9" s="15"/>
      <c r="H9" s="15"/>
      <c r="I9" s="15"/>
      <c r="J9" s="15"/>
      <c r="K9" s="15"/>
      <c r="L9" s="15"/>
      <c r="M9" s="15"/>
      <c r="N9" s="15"/>
      <c r="O9" s="103">
        <f t="shared" si="0"/>
        <v>0</v>
      </c>
    </row>
    <row r="10" spans="1:15" ht="63.75" x14ac:dyDescent="0.25">
      <c r="A10" s="111" t="s">
        <v>176</v>
      </c>
      <c r="B10" s="101" t="s">
        <v>177</v>
      </c>
      <c r="C10" s="15"/>
      <c r="D10" s="15"/>
      <c r="E10" s="15"/>
      <c r="F10" s="15"/>
      <c r="G10" s="15"/>
      <c r="H10" s="15"/>
      <c r="I10" s="15"/>
      <c r="J10" s="15"/>
      <c r="K10" s="15"/>
      <c r="L10" s="15"/>
      <c r="M10" s="15"/>
      <c r="N10" s="15"/>
      <c r="O10" s="103">
        <f t="shared" si="0"/>
        <v>0</v>
      </c>
    </row>
    <row r="11" spans="1:15" ht="38.25" x14ac:dyDescent="0.25">
      <c r="A11" s="111" t="s">
        <v>178</v>
      </c>
      <c r="B11" s="101" t="s">
        <v>177</v>
      </c>
      <c r="C11" s="15"/>
      <c r="D11" s="15"/>
      <c r="E11" s="15"/>
      <c r="F11" s="15"/>
      <c r="G11" s="220"/>
      <c r="H11" s="15"/>
      <c r="I11" s="15"/>
      <c r="J11" s="15"/>
      <c r="K11" s="15"/>
      <c r="L11" s="15"/>
      <c r="M11" s="15"/>
      <c r="N11" s="15"/>
      <c r="O11" s="103">
        <f t="shared" si="0"/>
        <v>0</v>
      </c>
    </row>
    <row r="12" spans="1:15" ht="38.25" x14ac:dyDescent="0.25">
      <c r="A12" s="111" t="s">
        <v>179</v>
      </c>
      <c r="B12" s="101" t="s">
        <v>177</v>
      </c>
      <c r="C12" s="15"/>
      <c r="D12" s="15"/>
      <c r="E12" s="15"/>
      <c r="F12" s="15"/>
      <c r="G12" s="15"/>
      <c r="H12" s="15"/>
      <c r="I12" s="15"/>
      <c r="J12" s="15"/>
      <c r="K12" s="15"/>
      <c r="L12" s="15"/>
      <c r="M12" s="15"/>
      <c r="N12" s="15"/>
      <c r="O12" s="103">
        <f t="shared" si="0"/>
        <v>0</v>
      </c>
    </row>
    <row r="13" spans="1:15" ht="63.75" x14ac:dyDescent="0.25">
      <c r="A13" s="111" t="s">
        <v>180</v>
      </c>
      <c r="B13" s="101" t="s">
        <v>177</v>
      </c>
      <c r="C13" s="15"/>
      <c r="D13" s="15"/>
      <c r="E13" s="15"/>
      <c r="F13" s="15"/>
      <c r="G13" s="15"/>
      <c r="H13" s="15"/>
      <c r="I13" s="15"/>
      <c r="J13" s="15"/>
      <c r="K13" s="15"/>
      <c r="L13" s="15"/>
      <c r="M13" s="15"/>
      <c r="N13" s="15"/>
      <c r="O13" s="103">
        <f t="shared" si="0"/>
        <v>0</v>
      </c>
    </row>
    <row r="14" spans="1:15" ht="51" x14ac:dyDescent="0.25">
      <c r="A14" s="111" t="s">
        <v>419</v>
      </c>
      <c r="B14" s="101" t="s">
        <v>177</v>
      </c>
      <c r="C14" s="15"/>
      <c r="D14" s="15"/>
      <c r="E14" s="15"/>
      <c r="F14" s="15"/>
      <c r="G14" s="15"/>
      <c r="H14" s="15"/>
      <c r="I14" s="15"/>
      <c r="J14" s="15"/>
      <c r="K14" s="15"/>
      <c r="L14" s="15"/>
      <c r="M14" s="15"/>
      <c r="N14" s="15"/>
      <c r="O14" s="103">
        <f t="shared" si="0"/>
        <v>0</v>
      </c>
    </row>
    <row r="15" spans="1:15" ht="63.75" x14ac:dyDescent="0.25">
      <c r="A15" s="111" t="s">
        <v>181</v>
      </c>
      <c r="B15" s="101" t="s">
        <v>177</v>
      </c>
      <c r="C15" s="15"/>
      <c r="D15" s="15"/>
      <c r="E15" s="15"/>
      <c r="F15" s="15"/>
      <c r="G15" s="15"/>
      <c r="H15" s="15"/>
      <c r="I15" s="15"/>
      <c r="J15" s="15"/>
      <c r="K15" s="15"/>
      <c r="L15" s="15"/>
      <c r="M15" s="15"/>
      <c r="N15" s="15"/>
      <c r="O15" s="103">
        <f t="shared" si="0"/>
        <v>0</v>
      </c>
    </row>
    <row r="16" spans="1:15" ht="51" x14ac:dyDescent="0.25">
      <c r="A16" s="111" t="s">
        <v>182</v>
      </c>
      <c r="B16" s="101" t="s">
        <v>177</v>
      </c>
      <c r="C16" s="15"/>
      <c r="D16" s="15"/>
      <c r="E16" s="15"/>
      <c r="F16" s="15"/>
      <c r="G16" s="15"/>
      <c r="H16" s="15"/>
      <c r="I16" s="15"/>
      <c r="J16" s="15"/>
      <c r="K16" s="15"/>
      <c r="L16" s="15"/>
      <c r="M16" s="15"/>
      <c r="N16" s="15"/>
      <c r="O16" s="103">
        <f t="shared" si="0"/>
        <v>0</v>
      </c>
    </row>
    <row r="17" spans="1:15" ht="64.5" customHeight="1" x14ac:dyDescent="0.25">
      <c r="A17" s="115" t="s">
        <v>204</v>
      </c>
      <c r="B17" s="101" t="s">
        <v>177</v>
      </c>
      <c r="C17" s="15"/>
      <c r="D17" s="15"/>
      <c r="E17" s="15"/>
      <c r="F17" s="15"/>
      <c r="G17" s="15"/>
      <c r="H17" s="15"/>
      <c r="I17" s="15"/>
      <c r="J17" s="15"/>
      <c r="K17" s="15"/>
      <c r="L17" s="15"/>
      <c r="M17" s="15"/>
      <c r="N17" s="15"/>
      <c r="O17" s="103">
        <f t="shared" si="0"/>
        <v>0</v>
      </c>
    </row>
    <row r="18" spans="1:15" ht="51" x14ac:dyDescent="0.25">
      <c r="A18" s="111" t="s">
        <v>183</v>
      </c>
      <c r="B18" s="101" t="s">
        <v>177</v>
      </c>
      <c r="C18" s="15"/>
      <c r="D18" s="15"/>
      <c r="E18" s="15"/>
      <c r="F18" s="17"/>
      <c r="G18" s="17"/>
      <c r="H18" s="15"/>
      <c r="I18" s="15"/>
      <c r="J18" s="15"/>
      <c r="K18" s="15"/>
      <c r="L18" s="15"/>
      <c r="M18" s="15"/>
      <c r="N18" s="15"/>
      <c r="O18" s="103">
        <f t="shared" si="0"/>
        <v>0</v>
      </c>
    </row>
    <row r="19" spans="1:15" ht="51" x14ac:dyDescent="0.25">
      <c r="A19" s="111" t="s">
        <v>184</v>
      </c>
      <c r="B19" s="101" t="s">
        <v>177</v>
      </c>
      <c r="C19" s="15"/>
      <c r="D19" s="15"/>
      <c r="E19" s="15"/>
      <c r="F19" s="15"/>
      <c r="G19" s="15"/>
      <c r="H19" s="15"/>
      <c r="I19" s="15"/>
      <c r="J19" s="15"/>
      <c r="K19" s="15"/>
      <c r="L19" s="15"/>
      <c r="M19" s="15"/>
      <c r="N19" s="15"/>
      <c r="O19" s="103">
        <f t="shared" si="0"/>
        <v>0</v>
      </c>
    </row>
    <row r="20" spans="1:15" ht="38.25" x14ac:dyDescent="0.25">
      <c r="A20" s="111" t="s">
        <v>185</v>
      </c>
      <c r="B20" s="101" t="s">
        <v>177</v>
      </c>
      <c r="C20" s="15"/>
      <c r="D20" s="15"/>
      <c r="E20" s="15"/>
      <c r="F20" s="15"/>
      <c r="G20" s="15"/>
      <c r="H20" s="15"/>
      <c r="I20" s="15"/>
      <c r="J20" s="15"/>
      <c r="K20" s="15"/>
      <c r="L20" s="15"/>
      <c r="M20" s="15"/>
      <c r="N20" s="15"/>
      <c r="O20" s="103">
        <f t="shared" si="0"/>
        <v>0</v>
      </c>
    </row>
    <row r="21" spans="1:15" ht="51" x14ac:dyDescent="0.25">
      <c r="A21" s="111" t="s">
        <v>186</v>
      </c>
      <c r="B21" s="101" t="s">
        <v>177</v>
      </c>
      <c r="C21" s="15"/>
      <c r="D21" s="15"/>
      <c r="E21" s="15"/>
      <c r="F21" s="15"/>
      <c r="G21" s="15"/>
      <c r="H21" s="15"/>
      <c r="I21" s="15"/>
      <c r="J21" s="15"/>
      <c r="K21" s="15"/>
      <c r="L21" s="15"/>
      <c r="M21" s="15"/>
      <c r="N21" s="15"/>
      <c r="O21" s="103">
        <f t="shared" si="0"/>
        <v>0</v>
      </c>
    </row>
    <row r="22" spans="1:15" ht="68.25" customHeight="1" x14ac:dyDescent="0.25">
      <c r="A22" s="111" t="s">
        <v>187</v>
      </c>
      <c r="B22" s="101" t="s">
        <v>177</v>
      </c>
      <c r="C22" s="15"/>
      <c r="D22" s="15"/>
      <c r="E22" s="15"/>
      <c r="F22" s="15"/>
      <c r="G22" s="15"/>
      <c r="H22" s="15"/>
      <c r="I22" s="15"/>
      <c r="J22" s="15"/>
      <c r="K22" s="15"/>
      <c r="L22" s="15"/>
      <c r="M22" s="15"/>
      <c r="N22" s="15"/>
      <c r="O22" s="103">
        <f t="shared" si="0"/>
        <v>0</v>
      </c>
    </row>
    <row r="23" spans="1:15" ht="63.75" x14ac:dyDescent="0.25">
      <c r="A23" s="111" t="s">
        <v>188</v>
      </c>
      <c r="B23" s="101" t="s">
        <v>177</v>
      </c>
      <c r="C23" s="15"/>
      <c r="D23" s="15"/>
      <c r="E23" s="15"/>
      <c r="F23" s="15"/>
      <c r="G23" s="15"/>
      <c r="H23" s="15"/>
      <c r="I23" s="15"/>
      <c r="J23" s="15"/>
      <c r="K23" s="15"/>
      <c r="L23" s="15"/>
      <c r="M23" s="15"/>
      <c r="N23" s="15"/>
      <c r="O23" s="103">
        <f t="shared" si="0"/>
        <v>0</v>
      </c>
    </row>
    <row r="24" spans="1:15" ht="63.75" x14ac:dyDescent="0.25">
      <c r="A24" s="111" t="s">
        <v>189</v>
      </c>
      <c r="B24" s="101" t="s">
        <v>177</v>
      </c>
      <c r="C24" s="15"/>
      <c r="D24" s="15"/>
      <c r="E24" s="15"/>
      <c r="F24" s="15"/>
      <c r="G24" s="15"/>
      <c r="H24" s="15"/>
      <c r="I24" s="15"/>
      <c r="J24" s="15"/>
      <c r="K24" s="15"/>
      <c r="L24" s="15"/>
      <c r="M24" s="15"/>
      <c r="N24" s="15"/>
      <c r="O24" s="103">
        <f t="shared" si="0"/>
        <v>0</v>
      </c>
    </row>
    <row r="25" spans="1:15" ht="38.25" x14ac:dyDescent="0.25">
      <c r="A25" s="111" t="s">
        <v>190</v>
      </c>
      <c r="B25" s="101" t="s">
        <v>177</v>
      </c>
      <c r="C25" s="15"/>
      <c r="D25" s="15"/>
      <c r="E25" s="15"/>
      <c r="F25" s="15"/>
      <c r="G25" s="15"/>
      <c r="H25" s="15"/>
      <c r="I25" s="15"/>
      <c r="J25" s="15"/>
      <c r="K25" s="15"/>
      <c r="L25" s="15"/>
      <c r="M25" s="15"/>
      <c r="N25" s="15"/>
      <c r="O25" s="103">
        <f t="shared" si="0"/>
        <v>0</v>
      </c>
    </row>
    <row r="26" spans="1:15" ht="45" customHeight="1" x14ac:dyDescent="0.25">
      <c r="A26" s="111" t="s">
        <v>191</v>
      </c>
      <c r="B26" s="101" t="s">
        <v>192</v>
      </c>
      <c r="C26" s="15"/>
      <c r="D26" s="15"/>
      <c r="E26" s="15"/>
      <c r="F26" s="15"/>
      <c r="G26" s="15"/>
      <c r="H26" s="15"/>
      <c r="I26" s="15"/>
      <c r="J26" s="15"/>
      <c r="K26" s="15"/>
      <c r="L26" s="15"/>
      <c r="M26" s="15"/>
      <c r="N26" s="15"/>
      <c r="O26" s="103">
        <f t="shared" si="0"/>
        <v>0</v>
      </c>
    </row>
    <row r="27" spans="1:15" ht="25.5" x14ac:dyDescent="0.25">
      <c r="A27" s="111" t="s">
        <v>191</v>
      </c>
      <c r="B27" s="101" t="s">
        <v>192</v>
      </c>
      <c r="C27" s="15"/>
      <c r="D27" s="15"/>
      <c r="E27" s="15"/>
      <c r="F27" s="15"/>
      <c r="G27" s="15"/>
      <c r="H27" s="15"/>
      <c r="I27" s="15"/>
      <c r="J27" s="15"/>
      <c r="K27" s="15"/>
      <c r="L27" s="15"/>
      <c r="M27" s="15"/>
      <c r="N27" s="15"/>
      <c r="O27" s="103">
        <f t="shared" si="0"/>
        <v>0</v>
      </c>
    </row>
    <row r="28" spans="1:15" ht="38.25" x14ac:dyDescent="0.25">
      <c r="A28" s="111" t="s">
        <v>193</v>
      </c>
      <c r="B28" s="101" t="s">
        <v>192</v>
      </c>
      <c r="C28" s="15"/>
      <c r="D28" s="15"/>
      <c r="E28" s="15"/>
      <c r="F28" s="15"/>
      <c r="G28" s="15"/>
      <c r="H28" s="15"/>
      <c r="I28" s="15"/>
      <c r="J28" s="15"/>
      <c r="K28" s="15"/>
      <c r="L28" s="15"/>
      <c r="M28" s="15"/>
      <c r="N28" s="15"/>
      <c r="O28" s="103">
        <f t="shared" si="0"/>
        <v>0</v>
      </c>
    </row>
    <row r="29" spans="1:15" ht="25.5" x14ac:dyDescent="0.25">
      <c r="A29" s="111" t="s">
        <v>194</v>
      </c>
      <c r="B29" s="101" t="s">
        <v>192</v>
      </c>
      <c r="C29" s="15"/>
      <c r="D29" s="15"/>
      <c r="E29" s="15"/>
      <c r="F29" s="15"/>
      <c r="G29" s="15"/>
      <c r="H29" s="15"/>
      <c r="I29" s="15"/>
      <c r="J29" s="15"/>
      <c r="K29" s="15"/>
      <c r="L29" s="15"/>
      <c r="M29" s="15"/>
      <c r="N29" s="15"/>
      <c r="O29" s="103">
        <f t="shared" si="0"/>
        <v>0</v>
      </c>
    </row>
    <row r="30" spans="1:15" ht="38.25" x14ac:dyDescent="0.25">
      <c r="A30" s="111" t="s">
        <v>195</v>
      </c>
      <c r="B30" s="101" t="s">
        <v>192</v>
      </c>
      <c r="C30" s="15"/>
      <c r="D30" s="15"/>
      <c r="E30" s="15"/>
      <c r="F30" s="15"/>
      <c r="G30" s="15"/>
      <c r="H30" s="15"/>
      <c r="I30" s="15"/>
      <c r="J30" s="15"/>
      <c r="K30" s="15"/>
      <c r="L30" s="15"/>
      <c r="M30" s="15"/>
      <c r="N30" s="15"/>
      <c r="O30" s="103">
        <f t="shared" si="0"/>
        <v>0</v>
      </c>
    </row>
    <row r="31" spans="1:15" ht="63.75" x14ac:dyDescent="0.25">
      <c r="A31" s="111" t="s">
        <v>196</v>
      </c>
      <c r="B31" s="101" t="s">
        <v>192</v>
      </c>
      <c r="C31" s="15"/>
      <c r="D31" s="15"/>
      <c r="E31" s="15"/>
      <c r="F31" s="15"/>
      <c r="G31" s="15"/>
      <c r="H31" s="15"/>
      <c r="I31" s="15"/>
      <c r="J31" s="15"/>
      <c r="K31" s="15"/>
      <c r="L31" s="15"/>
      <c r="M31" s="15"/>
      <c r="N31" s="15"/>
      <c r="O31" s="103">
        <f t="shared" si="0"/>
        <v>0</v>
      </c>
    </row>
    <row r="32" spans="1:15" ht="63.75" x14ac:dyDescent="0.25">
      <c r="A32" s="111" t="s">
        <v>197</v>
      </c>
      <c r="B32" s="101" t="s">
        <v>192</v>
      </c>
      <c r="C32" s="15"/>
      <c r="D32" s="15"/>
      <c r="E32" s="15"/>
      <c r="F32" s="15"/>
      <c r="G32" s="15"/>
      <c r="H32" s="15"/>
      <c r="I32" s="15"/>
      <c r="J32" s="15"/>
      <c r="K32" s="15"/>
      <c r="L32" s="15"/>
      <c r="M32" s="15"/>
      <c r="N32" s="15"/>
      <c r="O32" s="103">
        <f t="shared" si="0"/>
        <v>0</v>
      </c>
    </row>
    <row r="33" spans="1:15" ht="61.5" customHeight="1" x14ac:dyDescent="0.25">
      <c r="A33" s="111" t="s">
        <v>198</v>
      </c>
      <c r="B33" s="101" t="s">
        <v>192</v>
      </c>
      <c r="C33" s="15"/>
      <c r="D33" s="15"/>
      <c r="E33" s="15"/>
      <c r="F33" s="15"/>
      <c r="G33" s="15"/>
      <c r="H33" s="15"/>
      <c r="I33" s="15"/>
      <c r="J33" s="15"/>
      <c r="K33" s="15"/>
      <c r="L33" s="15"/>
      <c r="M33" s="15"/>
      <c r="N33" s="15"/>
      <c r="O33" s="103">
        <f t="shared" si="0"/>
        <v>0</v>
      </c>
    </row>
    <row r="34" spans="1:15" ht="36" customHeight="1" x14ac:dyDescent="0.25">
      <c r="A34" s="111" t="s">
        <v>199</v>
      </c>
      <c r="B34" s="101" t="s">
        <v>192</v>
      </c>
      <c r="C34" s="15"/>
      <c r="D34" s="15"/>
      <c r="E34" s="15"/>
      <c r="F34" s="15"/>
      <c r="G34" s="15"/>
      <c r="H34" s="15"/>
      <c r="I34" s="15"/>
      <c r="J34" s="15"/>
      <c r="K34" s="15"/>
      <c r="L34" s="15"/>
      <c r="M34" s="15"/>
      <c r="N34" s="15"/>
      <c r="O34" s="103">
        <f t="shared" si="0"/>
        <v>0</v>
      </c>
    </row>
    <row r="35" spans="1:15" ht="51" x14ac:dyDescent="0.25">
      <c r="A35" s="111" t="s">
        <v>200</v>
      </c>
      <c r="B35" s="101" t="s">
        <v>192</v>
      </c>
      <c r="C35" s="15"/>
      <c r="D35" s="15"/>
      <c r="E35" s="15"/>
      <c r="F35" s="15"/>
      <c r="G35" s="15"/>
      <c r="H35" s="15"/>
      <c r="I35" s="15"/>
      <c r="J35" s="15"/>
      <c r="K35" s="15"/>
      <c r="L35" s="15"/>
      <c r="M35" s="15"/>
      <c r="N35" s="15"/>
      <c r="O35" s="103">
        <f t="shared" si="0"/>
        <v>0</v>
      </c>
    </row>
    <row r="36" spans="1:15" ht="51" x14ac:dyDescent="0.25">
      <c r="A36" s="111" t="s">
        <v>201</v>
      </c>
      <c r="B36" s="101" t="s">
        <v>192</v>
      </c>
      <c r="C36" s="15"/>
      <c r="D36" s="15"/>
      <c r="E36" s="15"/>
      <c r="F36" s="15"/>
      <c r="G36" s="15"/>
      <c r="H36" s="15"/>
      <c r="I36" s="15"/>
      <c r="J36" s="15"/>
      <c r="K36" s="15"/>
      <c r="L36" s="15"/>
      <c r="M36" s="15"/>
      <c r="N36" s="15"/>
      <c r="O36" s="103">
        <f t="shared" si="0"/>
        <v>0</v>
      </c>
    </row>
  </sheetData>
  <sheetProtection selectLockedCells="1" selectUnlockedCells="1"/>
  <mergeCells count="1">
    <mergeCell ref="A1:N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rgb="FFFFFF00"/>
  </sheetPr>
  <dimension ref="A1:V18"/>
  <sheetViews>
    <sheetView topLeftCell="A2" zoomScale="60" zoomScaleNormal="60" workbookViewId="0">
      <pane xSplit="1" ySplit="2" topLeftCell="B4" activePane="bottomRight" state="frozen"/>
      <selection activeCell="A2" sqref="A2"/>
      <selection pane="topRight" activeCell="B2" sqref="B2"/>
      <selection pane="bottomLeft" activeCell="A4" sqref="A4"/>
      <selection pane="bottomRight" sqref="A1:D1"/>
    </sheetView>
  </sheetViews>
  <sheetFormatPr baseColWidth="10" defaultRowHeight="15" x14ac:dyDescent="0.25"/>
  <cols>
    <col min="1" max="1" width="81.85546875" style="105" customWidth="1"/>
    <col min="2" max="2" width="20.85546875" style="229" customWidth="1"/>
    <col min="3" max="3" width="25" style="229" customWidth="1"/>
    <col min="4" max="4" width="21.42578125" style="229" customWidth="1"/>
    <col min="5" max="5" width="24.7109375" style="229" customWidth="1"/>
    <col min="6" max="15" width="11.42578125" style="229"/>
    <col min="16" max="16" width="11.85546875" style="229" bestFit="1" customWidth="1"/>
    <col min="17" max="21" width="11.42578125" style="229"/>
    <col min="22" max="22" width="25" customWidth="1"/>
  </cols>
  <sheetData>
    <row r="1" spans="1:22" ht="18" x14ac:dyDescent="0.25">
      <c r="A1" s="525" t="s">
        <v>520</v>
      </c>
      <c r="B1" s="526"/>
      <c r="C1" s="526"/>
      <c r="D1" s="526"/>
    </row>
    <row r="2" spans="1:22" ht="27" customHeight="1" x14ac:dyDescent="0.25">
      <c r="A2" s="237" t="s">
        <v>519</v>
      </c>
      <c r="B2" s="531" t="s">
        <v>221</v>
      </c>
      <c r="C2" s="527" t="s">
        <v>222</v>
      </c>
      <c r="D2" s="532" t="s">
        <v>223</v>
      </c>
      <c r="E2" s="527" t="s">
        <v>224</v>
      </c>
      <c r="F2" s="528" t="s">
        <v>225</v>
      </c>
      <c r="G2" s="528"/>
      <c r="H2" s="528"/>
      <c r="I2" s="529" t="s">
        <v>226</v>
      </c>
      <c r="J2" s="529"/>
      <c r="K2" s="530" t="s">
        <v>227</v>
      </c>
      <c r="L2" s="530"/>
      <c r="M2" s="530"/>
      <c r="N2" s="530"/>
      <c r="O2" s="530"/>
      <c r="P2" s="537" t="s">
        <v>228</v>
      </c>
      <c r="Q2" s="537" t="s">
        <v>229</v>
      </c>
      <c r="R2" s="539" t="s">
        <v>230</v>
      </c>
      <c r="S2" s="539"/>
      <c r="T2" s="539"/>
      <c r="U2" s="539" t="s">
        <v>228</v>
      </c>
      <c r="V2" s="533" t="s">
        <v>231</v>
      </c>
    </row>
    <row r="3" spans="1:22" ht="36" x14ac:dyDescent="0.25">
      <c r="A3" s="243" t="s">
        <v>232</v>
      </c>
      <c r="B3" s="531"/>
      <c r="C3" s="527"/>
      <c r="D3" s="532"/>
      <c r="E3" s="527"/>
      <c r="F3" s="134" t="s">
        <v>233</v>
      </c>
      <c r="G3" s="134" t="s">
        <v>234</v>
      </c>
      <c r="H3" s="134" t="s">
        <v>235</v>
      </c>
      <c r="I3" s="135" t="s">
        <v>236</v>
      </c>
      <c r="J3" s="135" t="s">
        <v>237</v>
      </c>
      <c r="K3" s="136" t="s">
        <v>238</v>
      </c>
      <c r="L3" s="136" t="s">
        <v>239</v>
      </c>
      <c r="M3" s="136" t="s">
        <v>240</v>
      </c>
      <c r="N3" s="136" t="s">
        <v>241</v>
      </c>
      <c r="O3" s="136" t="s">
        <v>242</v>
      </c>
      <c r="P3" s="537"/>
      <c r="Q3" s="537"/>
      <c r="R3" s="225" t="s">
        <v>243</v>
      </c>
      <c r="S3" s="225" t="s">
        <v>244</v>
      </c>
      <c r="T3" s="225" t="s">
        <v>245</v>
      </c>
      <c r="U3" s="539"/>
      <c r="V3" s="533"/>
    </row>
    <row r="4" spans="1:22" ht="15" customHeight="1" x14ac:dyDescent="0.25">
      <c r="A4" s="534" t="s">
        <v>523</v>
      </c>
      <c r="B4" s="535" t="s">
        <v>522</v>
      </c>
      <c r="C4" s="536" t="s">
        <v>641</v>
      </c>
      <c r="D4" s="536" t="s">
        <v>642</v>
      </c>
      <c r="E4" s="536" t="s">
        <v>643</v>
      </c>
      <c r="F4" s="538">
        <v>2</v>
      </c>
      <c r="G4" s="538">
        <v>1</v>
      </c>
      <c r="H4" s="538">
        <v>1</v>
      </c>
      <c r="I4" s="538">
        <v>1</v>
      </c>
      <c r="J4" s="538">
        <v>1</v>
      </c>
      <c r="K4" s="538">
        <v>1</v>
      </c>
      <c r="L4" s="538">
        <v>1</v>
      </c>
      <c r="M4" s="538">
        <v>1</v>
      </c>
      <c r="N4" s="538">
        <v>1</v>
      </c>
      <c r="O4" s="538">
        <v>1</v>
      </c>
      <c r="P4" s="535">
        <f>SUM(F4:O11)/10</f>
        <v>1.1000000000000001</v>
      </c>
      <c r="Q4" s="545">
        <f>AVERAGE(P4:P15)</f>
        <v>1.0666666666666667</v>
      </c>
      <c r="R4" s="535">
        <v>5</v>
      </c>
      <c r="S4" s="535">
        <v>5</v>
      </c>
      <c r="T4" s="535">
        <v>5</v>
      </c>
      <c r="U4" s="535">
        <f>R4*S4*T4</f>
        <v>125</v>
      </c>
      <c r="V4" s="540" t="s">
        <v>719</v>
      </c>
    </row>
    <row r="5" spans="1:22" hidden="1" x14ac:dyDescent="0.25">
      <c r="A5" s="534"/>
      <c r="B5" s="535"/>
      <c r="C5" s="536"/>
      <c r="D5" s="536"/>
      <c r="E5" s="536"/>
      <c r="F5" s="538"/>
      <c r="G5" s="538"/>
      <c r="H5" s="538"/>
      <c r="I5" s="538"/>
      <c r="J5" s="538"/>
      <c r="K5" s="538"/>
      <c r="L5" s="538"/>
      <c r="M5" s="538"/>
      <c r="N5" s="538"/>
      <c r="O5" s="538"/>
      <c r="P5" s="535"/>
      <c r="Q5" s="545"/>
      <c r="R5" s="535"/>
      <c r="S5" s="535"/>
      <c r="T5" s="535"/>
      <c r="U5" s="535"/>
      <c r="V5" s="540"/>
    </row>
    <row r="6" spans="1:22" hidden="1" x14ac:dyDescent="0.25">
      <c r="A6" s="534"/>
      <c r="B6" s="535"/>
      <c r="C6" s="536"/>
      <c r="D6" s="536"/>
      <c r="E6" s="536"/>
      <c r="F6" s="538"/>
      <c r="G6" s="538"/>
      <c r="H6" s="538"/>
      <c r="I6" s="538"/>
      <c r="J6" s="538"/>
      <c r="K6" s="538"/>
      <c r="L6" s="538"/>
      <c r="M6" s="538"/>
      <c r="N6" s="538"/>
      <c r="O6" s="538"/>
      <c r="P6" s="535"/>
      <c r="Q6" s="545"/>
      <c r="R6" s="535"/>
      <c r="S6" s="535"/>
      <c r="T6" s="535"/>
      <c r="U6" s="535"/>
      <c r="V6" s="540"/>
    </row>
    <row r="7" spans="1:22" hidden="1" x14ac:dyDescent="0.25">
      <c r="A7" s="534"/>
      <c r="B7" s="535"/>
      <c r="C7" s="536"/>
      <c r="D7" s="536"/>
      <c r="E7" s="536"/>
      <c r="F7" s="538"/>
      <c r="G7" s="538"/>
      <c r="H7" s="538"/>
      <c r="I7" s="538"/>
      <c r="J7" s="538"/>
      <c r="K7" s="538"/>
      <c r="L7" s="538"/>
      <c r="M7" s="538"/>
      <c r="N7" s="538"/>
      <c r="O7" s="538"/>
      <c r="P7" s="535"/>
      <c r="Q7" s="545"/>
      <c r="R7" s="535"/>
      <c r="S7" s="535"/>
      <c r="T7" s="535"/>
      <c r="U7" s="535"/>
      <c r="V7" s="540"/>
    </row>
    <row r="8" spans="1:22" hidden="1" x14ac:dyDescent="0.25">
      <c r="A8" s="534"/>
      <c r="B8" s="535"/>
      <c r="C8" s="536"/>
      <c r="D8" s="536"/>
      <c r="E8" s="536"/>
      <c r="F8" s="538"/>
      <c r="G8" s="538"/>
      <c r="H8" s="538"/>
      <c r="I8" s="538"/>
      <c r="J8" s="538"/>
      <c r="K8" s="538"/>
      <c r="L8" s="538"/>
      <c r="M8" s="538"/>
      <c r="N8" s="538"/>
      <c r="O8" s="538"/>
      <c r="P8" s="535"/>
      <c r="Q8" s="545"/>
      <c r="R8" s="535"/>
      <c r="S8" s="535"/>
      <c r="T8" s="535"/>
      <c r="U8" s="535"/>
      <c r="V8" s="540"/>
    </row>
    <row r="9" spans="1:22" hidden="1" x14ac:dyDescent="0.25">
      <c r="A9" s="534"/>
      <c r="B9" s="535"/>
      <c r="C9" s="536"/>
      <c r="D9" s="536"/>
      <c r="E9" s="536"/>
      <c r="F9" s="538"/>
      <c r="G9" s="538"/>
      <c r="H9" s="538"/>
      <c r="I9" s="538"/>
      <c r="J9" s="538"/>
      <c r="K9" s="538"/>
      <c r="L9" s="538"/>
      <c r="M9" s="538"/>
      <c r="N9" s="538"/>
      <c r="O9" s="538"/>
      <c r="P9" s="535"/>
      <c r="Q9" s="545"/>
      <c r="R9" s="535"/>
      <c r="S9" s="535"/>
      <c r="T9" s="535"/>
      <c r="U9" s="535"/>
      <c r="V9" s="540"/>
    </row>
    <row r="10" spans="1:22" hidden="1" x14ac:dyDescent="0.25">
      <c r="A10" s="534"/>
      <c r="B10" s="535"/>
      <c r="C10" s="536"/>
      <c r="D10" s="536"/>
      <c r="E10" s="536"/>
      <c r="F10" s="538"/>
      <c r="G10" s="538"/>
      <c r="H10" s="538"/>
      <c r="I10" s="538"/>
      <c r="J10" s="538"/>
      <c r="K10" s="538"/>
      <c r="L10" s="538"/>
      <c r="M10" s="538"/>
      <c r="N10" s="538"/>
      <c r="O10" s="538"/>
      <c r="P10" s="535"/>
      <c r="Q10" s="545"/>
      <c r="R10" s="535"/>
      <c r="S10" s="535"/>
      <c r="T10" s="535"/>
      <c r="U10" s="535"/>
      <c r="V10" s="540"/>
    </row>
    <row r="11" spans="1:22" ht="169.5" hidden="1" customHeight="1" x14ac:dyDescent="0.25">
      <c r="A11" s="534"/>
      <c r="B11" s="535"/>
      <c r="C11" s="536"/>
      <c r="D11" s="536"/>
      <c r="E11" s="536"/>
      <c r="F11" s="538"/>
      <c r="G11" s="538"/>
      <c r="H11" s="538"/>
      <c r="I11" s="538"/>
      <c r="J11" s="538"/>
      <c r="K11" s="538"/>
      <c r="L11" s="538"/>
      <c r="M11" s="538"/>
      <c r="N11" s="538"/>
      <c r="O11" s="538"/>
      <c r="P11" s="535"/>
      <c r="Q11" s="545"/>
      <c r="R11" s="535"/>
      <c r="S11" s="535"/>
      <c r="T11" s="535"/>
      <c r="U11" s="535"/>
      <c r="V11" s="540"/>
    </row>
    <row r="12" spans="1:22" ht="3.75" customHeight="1" x14ac:dyDescent="0.25">
      <c r="A12" s="241" t="s">
        <v>246</v>
      </c>
      <c r="B12" s="141" t="s">
        <v>611</v>
      </c>
      <c r="C12" s="290"/>
      <c r="D12" s="290"/>
      <c r="E12" s="290"/>
      <c r="F12" s="277"/>
      <c r="G12" s="277"/>
      <c r="H12" s="277"/>
      <c r="I12" s="277"/>
      <c r="J12" s="277"/>
      <c r="K12" s="277"/>
      <c r="L12" s="277"/>
      <c r="M12" s="277"/>
      <c r="N12" s="277"/>
      <c r="O12" s="277"/>
      <c r="P12" s="141"/>
      <c r="Q12" s="545"/>
      <c r="R12" s="141"/>
      <c r="S12" s="141"/>
      <c r="T12" s="141"/>
      <c r="U12" s="141">
        <f>R12*S12*T12</f>
        <v>0</v>
      </c>
      <c r="V12" s="304"/>
    </row>
    <row r="13" spans="1:22" ht="96" customHeight="1" x14ac:dyDescent="0.25">
      <c r="A13" s="534" t="s">
        <v>508</v>
      </c>
      <c r="B13" s="540" t="s">
        <v>522</v>
      </c>
      <c r="C13" s="541" t="s">
        <v>644</v>
      </c>
      <c r="D13" s="542"/>
      <c r="E13" s="541" t="s">
        <v>645</v>
      </c>
      <c r="F13" s="543">
        <v>2</v>
      </c>
      <c r="G13" s="543">
        <v>1</v>
      </c>
      <c r="H13" s="543">
        <v>1</v>
      </c>
      <c r="I13" s="543">
        <v>1</v>
      </c>
      <c r="J13" s="543">
        <v>1</v>
      </c>
      <c r="K13" s="543">
        <v>1</v>
      </c>
      <c r="L13" s="543">
        <v>1</v>
      </c>
      <c r="M13" s="543">
        <v>1</v>
      </c>
      <c r="N13" s="543">
        <v>1</v>
      </c>
      <c r="O13" s="543">
        <v>1</v>
      </c>
      <c r="P13" s="547">
        <f t="shared" ref="P13" si="0">SUM(F13:O13)/10</f>
        <v>1.1000000000000001</v>
      </c>
      <c r="Q13" s="545"/>
      <c r="R13" s="540">
        <v>5</v>
      </c>
      <c r="S13" s="540">
        <v>5</v>
      </c>
      <c r="T13" s="540">
        <v>5</v>
      </c>
      <c r="U13" s="540">
        <f>R13*S13*T13</f>
        <v>125</v>
      </c>
      <c r="V13" s="540" t="s">
        <v>720</v>
      </c>
    </row>
    <row r="14" spans="1:22" ht="126" hidden="1" customHeight="1" x14ac:dyDescent="0.25">
      <c r="A14" s="534"/>
      <c r="B14" s="540"/>
      <c r="C14" s="541"/>
      <c r="D14" s="542"/>
      <c r="E14" s="541"/>
      <c r="F14" s="543"/>
      <c r="G14" s="543"/>
      <c r="H14" s="543"/>
      <c r="I14" s="543"/>
      <c r="J14" s="543"/>
      <c r="K14" s="543"/>
      <c r="L14" s="543"/>
      <c r="M14" s="543"/>
      <c r="N14" s="543"/>
      <c r="O14" s="543"/>
      <c r="P14" s="548"/>
      <c r="Q14" s="545"/>
      <c r="R14" s="540"/>
      <c r="S14" s="540"/>
      <c r="T14" s="540"/>
      <c r="U14" s="540"/>
      <c r="V14" s="540"/>
    </row>
    <row r="15" spans="1:22" ht="133.5" customHeight="1" x14ac:dyDescent="0.25">
      <c r="A15" s="241" t="s">
        <v>529</v>
      </c>
      <c r="B15" s="141" t="s">
        <v>522</v>
      </c>
      <c r="C15" s="291" t="s">
        <v>646</v>
      </c>
      <c r="D15" s="290"/>
      <c r="E15" s="291" t="s">
        <v>647</v>
      </c>
      <c r="F15" s="280">
        <v>1</v>
      </c>
      <c r="G15" s="280">
        <v>1</v>
      </c>
      <c r="H15" s="280">
        <v>1</v>
      </c>
      <c r="I15" s="280">
        <v>1</v>
      </c>
      <c r="J15" s="280">
        <v>1</v>
      </c>
      <c r="K15" s="280">
        <v>1</v>
      </c>
      <c r="L15" s="280">
        <v>1</v>
      </c>
      <c r="M15" s="280">
        <v>1</v>
      </c>
      <c r="N15" s="280">
        <v>1</v>
      </c>
      <c r="O15" s="280">
        <v>1</v>
      </c>
      <c r="P15" s="141">
        <f>SUM(F15:O15)/10</f>
        <v>1</v>
      </c>
      <c r="Q15" s="546"/>
      <c r="R15" s="141">
        <v>5</v>
      </c>
      <c r="S15" s="141">
        <v>5</v>
      </c>
      <c r="T15" s="141">
        <v>5</v>
      </c>
      <c r="U15" s="141">
        <f>R15*S15*T15</f>
        <v>125</v>
      </c>
      <c r="V15" s="304" t="s">
        <v>721</v>
      </c>
    </row>
    <row r="16" spans="1:22" ht="26.25" hidden="1" customHeight="1" x14ac:dyDescent="0.25">
      <c r="A16" s="544" t="s">
        <v>131</v>
      </c>
      <c r="B16" s="544"/>
      <c r="C16" s="544"/>
      <c r="D16" s="544"/>
      <c r="E16" s="544"/>
      <c r="F16" s="544"/>
      <c r="G16" s="544"/>
      <c r="H16" s="544"/>
      <c r="I16" s="544"/>
      <c r="J16" s="544"/>
      <c r="K16" s="544"/>
      <c r="L16" s="544"/>
      <c r="M16" s="544"/>
      <c r="N16" s="544"/>
      <c r="O16" s="544"/>
      <c r="P16" s="544"/>
      <c r="Q16" s="303">
        <f>Q4</f>
        <v>1.0666666666666667</v>
      </c>
    </row>
    <row r="17" spans="3:5" x14ac:dyDescent="0.25">
      <c r="C17" s="249"/>
      <c r="D17" s="249"/>
      <c r="E17" s="249"/>
    </row>
    <row r="18" spans="3:5" x14ac:dyDescent="0.25">
      <c r="C18" s="249"/>
      <c r="D18" s="249"/>
      <c r="E18" s="249"/>
    </row>
  </sheetData>
  <autoFilter ref="A3:V16">
    <filterColumn colId="20">
      <filters>
        <filter val="125"/>
      </filters>
    </filterColumn>
  </autoFilter>
  <mergeCells count="57">
    <mergeCell ref="S13:S14"/>
    <mergeCell ref="T13:T14"/>
    <mergeCell ref="U13:U14"/>
    <mergeCell ref="F4:F11"/>
    <mergeCell ref="G4:G11"/>
    <mergeCell ref="H4:H11"/>
    <mergeCell ref="A16:P16"/>
    <mergeCell ref="R13:R14"/>
    <mergeCell ref="I13:I14"/>
    <mergeCell ref="J13:J14"/>
    <mergeCell ref="K13:K14"/>
    <mergeCell ref="Q4:Q15"/>
    <mergeCell ref="L13:L14"/>
    <mergeCell ref="M13:M14"/>
    <mergeCell ref="N13:N14"/>
    <mergeCell ref="O13:O14"/>
    <mergeCell ref="P13:P14"/>
    <mergeCell ref="V4:V11"/>
    <mergeCell ref="P4:P11"/>
    <mergeCell ref="A13:A14"/>
    <mergeCell ref="B13:B14"/>
    <mergeCell ref="C13:C14"/>
    <mergeCell ref="D13:D14"/>
    <mergeCell ref="E13:E14"/>
    <mergeCell ref="I4:I11"/>
    <mergeCell ref="R4:R11"/>
    <mergeCell ref="S4:S11"/>
    <mergeCell ref="T4:T11"/>
    <mergeCell ref="U4:U11"/>
    <mergeCell ref="V13:V14"/>
    <mergeCell ref="F13:F14"/>
    <mergeCell ref="G13:G14"/>
    <mergeCell ref="H13:H14"/>
    <mergeCell ref="V2:V3"/>
    <mergeCell ref="A4:A11"/>
    <mergeCell ref="B4:B11"/>
    <mergeCell ref="C4:C11"/>
    <mergeCell ref="D4:D11"/>
    <mergeCell ref="E4:E11"/>
    <mergeCell ref="P2:P3"/>
    <mergeCell ref="J4:J11"/>
    <mergeCell ref="K4:K11"/>
    <mergeCell ref="Q2:Q3"/>
    <mergeCell ref="R2:T2"/>
    <mergeCell ref="U2:U3"/>
    <mergeCell ref="L4:L11"/>
    <mergeCell ref="M4:M11"/>
    <mergeCell ref="N4:N11"/>
    <mergeCell ref="O4:O11"/>
    <mergeCell ref="A1:D1"/>
    <mergeCell ref="E2:E3"/>
    <mergeCell ref="F2:H2"/>
    <mergeCell ref="I2:J2"/>
    <mergeCell ref="K2:O2"/>
    <mergeCell ref="B2:B3"/>
    <mergeCell ref="C2:C3"/>
    <mergeCell ref="D2:D3"/>
  </mergeCells>
  <conditionalFormatting sqref="U2">
    <cfRule type="colorScale" priority="2">
      <colorScale>
        <cfvo type="num" val="&quot;&lt;100&quot;"/>
        <cfvo type="num" val="&quot;51-99&quot;"/>
        <cfvo type="num" val="&quot;0-50&quot;"/>
        <color rgb="FFF8696B"/>
        <color rgb="FFFFEB84"/>
        <color rgb="FF63BE7B"/>
      </colorScale>
    </cfRule>
  </conditionalFormatting>
  <conditionalFormatting sqref="U2:U3">
    <cfRule type="aboveAverage" dxfId="393" priority="1" equalAverage="1"/>
  </conditionalFormatting>
  <pageMargins left="0.7" right="0.7" top="0.75" bottom="0.75" header="0.3" footer="0.3"/>
  <pageSetup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35</vt:i4>
      </vt:variant>
    </vt:vector>
  </HeadingPairs>
  <TitlesOfParts>
    <vt:vector size="35" baseType="lpstr">
      <vt:lpstr>PAMEC</vt:lpstr>
      <vt:lpstr>ALCANCE PROPOSITO OBJETIVOS</vt:lpstr>
      <vt:lpstr>2019</vt:lpstr>
      <vt:lpstr>DESGLOSE RUTA CRITICA</vt:lpstr>
      <vt:lpstr>DESPLIEGUE</vt:lpstr>
      <vt:lpstr>CIERRE DEL CICLO ANTERIOR</vt:lpstr>
      <vt:lpstr>DIAGNOSTICO INICIAL</vt:lpstr>
      <vt:lpstr>TABLERO IND SEG</vt:lpstr>
      <vt:lpstr>DERECHO DE LOS PACIENTES</vt:lpstr>
      <vt:lpstr>SEGUR DEL PACIENTE</vt:lpstr>
      <vt:lpstr>ACCESO</vt:lpstr>
      <vt:lpstr>REGISTRO E INGRESO</vt:lpstr>
      <vt:lpstr>EV. DE NEC. AL INGRESO</vt:lpstr>
      <vt:lpstr>PLANEACION DE LA ATENCION</vt:lpstr>
      <vt:lpstr>EJECUCION DEL TRATAMIENTO</vt:lpstr>
      <vt:lpstr>EVALUACION DE LA ATENCION </vt:lpstr>
      <vt:lpstr>SALIDA Y SEGUIMIENTO</vt:lpstr>
      <vt:lpstr>REFERENCIA Y CONTRAREFERENCIA</vt:lpstr>
      <vt:lpstr>SEDES INTEGRADAS EN RED</vt:lpstr>
      <vt:lpstr>PLAN DE MEJORAMIENTO </vt:lpstr>
      <vt:lpstr>RESULTADO DE AUTO EVALUACION</vt:lpstr>
      <vt:lpstr>DIR</vt:lpstr>
      <vt:lpstr>TH</vt:lpstr>
      <vt:lpstr>GER</vt:lpstr>
      <vt:lpstr>GAF</vt:lpstr>
      <vt:lpstr>GT</vt:lpstr>
      <vt:lpstr>GI</vt:lpstr>
      <vt:lpstr>MCC</vt:lpstr>
      <vt:lpstr>LISTADO DE PROCESOS</vt:lpstr>
      <vt:lpstr>CALIDAD ESPERADA</vt:lpstr>
      <vt:lpstr>CALIDAD ESPERADA GENERAL</vt:lpstr>
      <vt:lpstr>MATRIZ PRIORIZACION</vt:lpstr>
      <vt:lpstr>SEGUIMIENTO ACCIONES DE MEJORA</vt:lpstr>
      <vt:lpstr>ESTADO  ACCIONES DE MEJORA</vt:lpstr>
      <vt:lpstr>APRENDIZAJE ORGANIZACIONAL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2019-08-20T14:41:14Z</dcterms:modified>
</cp:coreProperties>
</file>